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93239B46-ACAB-43B6-97CD-3D681DB1FC5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Vat sectoral q1-q4 2021" sheetId="12" r:id="rId1"/>
    <sheet name="VAT Sectoral  Q1 - Q4, 2020" sheetId="11" r:id="rId2"/>
    <sheet name="vat SECTORAL q1-q4 2019" sheetId="10" r:id="rId3"/>
    <sheet name="VAT Sectoral Q1-Q4 2018" sheetId="9" r:id="rId4"/>
    <sheet name="Vat sectorial q1-q4 2013" sheetId="8" r:id="rId5"/>
    <sheet name="Vat sectorial q1-q4 2014" sheetId="7" r:id="rId6"/>
    <sheet name="VAT Sectoral  Q1-Q4, 2015" sheetId="6" r:id="rId7"/>
    <sheet name="VAT Sectoral  Q1-Q4, 2016" sheetId="5" r:id="rId8"/>
    <sheet name="VAT Sectoral  Q1-Q4, 2017" sheetId="3" r:id="rId9"/>
  </sheets>
  <definedNames>
    <definedName name="_xlnm.Print_Area" localSheetId="1">'VAT Sectoral  Q1 - Q4, 2020'!$A$2:$F$36</definedName>
    <definedName name="_xlnm.Print_Area" localSheetId="8">'VAT Sectoral  Q1-Q4, 2017'!$B$2:$G$36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2" l="1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5" i="12"/>
  <c r="I6" i="11" l="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5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6" i="11"/>
  <c r="H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5" i="11"/>
  <c r="C38" i="5"/>
  <c r="D38" i="5"/>
  <c r="E38" i="5"/>
  <c r="F38" i="5"/>
  <c r="B38" i="6"/>
  <c r="C38" i="6"/>
  <c r="D38" i="6"/>
  <c r="E38" i="6"/>
  <c r="B39" i="10"/>
  <c r="C39" i="10"/>
  <c r="D39" i="10"/>
  <c r="E39" i="10"/>
  <c r="C38" i="9"/>
  <c r="D38" i="9"/>
  <c r="E38" i="9"/>
  <c r="F38" i="9"/>
  <c r="C38" i="3"/>
  <c r="D38" i="3"/>
  <c r="E38" i="3"/>
  <c r="F38" i="3"/>
  <c r="G18" i="11" l="1"/>
  <c r="G10" i="11"/>
  <c r="G17" i="11"/>
  <c r="G32" i="11"/>
  <c r="G31" i="11"/>
  <c r="G23" i="11"/>
  <c r="G15" i="11"/>
  <c r="G7" i="11"/>
  <c r="G30" i="11"/>
  <c r="G22" i="11"/>
  <c r="G14" i="11"/>
  <c r="G6" i="11"/>
  <c r="F6" i="10"/>
  <c r="F7" i="10"/>
  <c r="F8" i="10"/>
  <c r="G8" i="11" s="1"/>
  <c r="F9" i="10"/>
  <c r="G9" i="11" s="1"/>
  <c r="F10" i="10"/>
  <c r="F11" i="10"/>
  <c r="G11" i="11" s="1"/>
  <c r="F12" i="10"/>
  <c r="G12" i="11" s="1"/>
  <c r="F13" i="10"/>
  <c r="G13" i="11" s="1"/>
  <c r="F14" i="10"/>
  <c r="F15" i="10"/>
  <c r="F16" i="10"/>
  <c r="G16" i="11" s="1"/>
  <c r="F17" i="10"/>
  <c r="F18" i="10"/>
  <c r="F19" i="10"/>
  <c r="G19" i="11" s="1"/>
  <c r="F20" i="10"/>
  <c r="G20" i="11" s="1"/>
  <c r="F21" i="10"/>
  <c r="G21" i="11" s="1"/>
  <c r="F22" i="10"/>
  <c r="F23" i="10"/>
  <c r="F24" i="10"/>
  <c r="G24" i="11" s="1"/>
  <c r="F25" i="10"/>
  <c r="G25" i="11" s="1"/>
  <c r="F26" i="10"/>
  <c r="G26" i="11" s="1"/>
  <c r="F27" i="10"/>
  <c r="G27" i="11" s="1"/>
  <c r="F28" i="10"/>
  <c r="G28" i="11" s="1"/>
  <c r="F29" i="10"/>
  <c r="G29" i="11" s="1"/>
  <c r="F30" i="10"/>
  <c r="F31" i="10"/>
  <c r="F32" i="10"/>
  <c r="F33" i="10"/>
  <c r="G33" i="11" s="1"/>
  <c r="F34" i="10"/>
  <c r="G34" i="11" s="1"/>
  <c r="F35" i="10"/>
  <c r="G35" i="11" s="1"/>
  <c r="F36" i="10"/>
  <c r="F5" i="10"/>
  <c r="G5" i="11" s="1"/>
  <c r="F39" i="10" l="1"/>
  <c r="C36" i="11"/>
  <c r="B36" i="11"/>
  <c r="F36" i="11" s="1"/>
  <c r="G36" i="11" s="1"/>
  <c r="F37" i="10"/>
  <c r="C4" i="10"/>
  <c r="D4" i="10" s="1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H5" i="9"/>
  <c r="I6" i="9"/>
  <c r="J6" i="9" s="1"/>
  <c r="I7" i="9"/>
  <c r="J7" i="9" s="1"/>
  <c r="I8" i="9"/>
  <c r="I9" i="9"/>
  <c r="I10" i="9"/>
  <c r="I11" i="9"/>
  <c r="I12" i="9"/>
  <c r="I13" i="9"/>
  <c r="I14" i="9"/>
  <c r="J14" i="9" s="1"/>
  <c r="I15" i="9"/>
  <c r="J15" i="9" s="1"/>
  <c r="I16" i="9"/>
  <c r="I17" i="9"/>
  <c r="I18" i="9"/>
  <c r="I19" i="9"/>
  <c r="I20" i="9"/>
  <c r="I21" i="9"/>
  <c r="I22" i="9"/>
  <c r="J22" i="9" s="1"/>
  <c r="I23" i="9"/>
  <c r="J23" i="9" s="1"/>
  <c r="I24" i="9"/>
  <c r="I25" i="9"/>
  <c r="I26" i="9"/>
  <c r="I27" i="9"/>
  <c r="I28" i="9"/>
  <c r="I29" i="9"/>
  <c r="I30" i="9"/>
  <c r="J30" i="9" s="1"/>
  <c r="I31" i="9"/>
  <c r="J31" i="9" s="1"/>
  <c r="I32" i="9"/>
  <c r="I33" i="9"/>
  <c r="I34" i="9"/>
  <c r="I35" i="9"/>
  <c r="I36" i="9"/>
  <c r="J36" i="9" s="1"/>
  <c r="I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E32" i="8"/>
  <c r="D32" i="8"/>
  <c r="B32" i="8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8" i="6" s="1"/>
  <c r="F35" i="6"/>
  <c r="B36" i="6"/>
  <c r="C36" i="6"/>
  <c r="D36" i="6"/>
  <c r="E36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6" i="5" s="1"/>
  <c r="G34" i="5"/>
  <c r="G38" i="5" s="1"/>
  <c r="G35" i="5"/>
  <c r="C36" i="5"/>
  <c r="D36" i="5"/>
  <c r="E36" i="5"/>
  <c r="F36" i="5"/>
  <c r="F36" i="6"/>
  <c r="G35" i="3"/>
  <c r="J35" i="9" s="1"/>
  <c r="F36" i="3"/>
  <c r="H36" i="9"/>
  <c r="G34" i="3"/>
  <c r="J34" i="9"/>
  <c r="G33" i="3"/>
  <c r="J33" i="9"/>
  <c r="G6" i="3"/>
  <c r="G7" i="3"/>
  <c r="G8" i="3"/>
  <c r="J8" i="9"/>
  <c r="G9" i="3"/>
  <c r="J9" i="9"/>
  <c r="G10" i="3"/>
  <c r="J10" i="9" s="1"/>
  <c r="G11" i="3"/>
  <c r="J11" i="9"/>
  <c r="G12" i="3"/>
  <c r="J12" i="9"/>
  <c r="G13" i="3"/>
  <c r="J13" i="9"/>
  <c r="G14" i="3"/>
  <c r="G15" i="3"/>
  <c r="G16" i="3"/>
  <c r="J16" i="9"/>
  <c r="G17" i="3"/>
  <c r="J17" i="9"/>
  <c r="G18" i="3"/>
  <c r="J18" i="9" s="1"/>
  <c r="G19" i="3"/>
  <c r="J19" i="9"/>
  <c r="G20" i="3"/>
  <c r="J20" i="9"/>
  <c r="G21" i="3"/>
  <c r="J21" i="9"/>
  <c r="G22" i="3"/>
  <c r="G23" i="3"/>
  <c r="G24" i="3"/>
  <c r="J24" i="9"/>
  <c r="G25" i="3"/>
  <c r="J25" i="9"/>
  <c r="G26" i="3"/>
  <c r="J26" i="9" s="1"/>
  <c r="G27" i="3"/>
  <c r="J27" i="9"/>
  <c r="G28" i="3"/>
  <c r="J28" i="9"/>
  <c r="G29" i="3"/>
  <c r="J29" i="9"/>
  <c r="G30" i="3"/>
  <c r="G31" i="3"/>
  <c r="G32" i="3"/>
  <c r="J32" i="9"/>
  <c r="G5" i="3"/>
  <c r="J5" i="9"/>
  <c r="G36" i="3"/>
  <c r="F4" i="10" l="1"/>
  <c r="E4" i="10"/>
  <c r="G38" i="3"/>
</calcChain>
</file>

<file path=xl/sharedStrings.xml><?xml version="1.0" encoding="utf-8"?>
<sst xmlns="http://schemas.openxmlformats.org/spreadsheetml/2006/main" count="394" uniqueCount="114">
  <si>
    <t>Value Added Tax</t>
  </si>
  <si>
    <t>Agricultural and Plantations</t>
  </si>
  <si>
    <t>Automobiles and Assemblies</t>
  </si>
  <si>
    <t>Banks &amp; Financial Institutions</t>
  </si>
  <si>
    <t>Breweries.Bottling and Beverages</t>
  </si>
  <si>
    <t>Building and Construction</t>
  </si>
  <si>
    <t>Chemicals, Paints and Allied Industries</t>
  </si>
  <si>
    <t>Commercial and Trading</t>
  </si>
  <si>
    <t>Conglomerates</t>
  </si>
  <si>
    <t>Federal Ministries &amp; Parastatals</t>
  </si>
  <si>
    <t>Gas</t>
  </si>
  <si>
    <t>Hotels and Catering</t>
  </si>
  <si>
    <t>Local Government Councils</t>
  </si>
  <si>
    <t>Minning</t>
  </si>
  <si>
    <t>Not Available</t>
  </si>
  <si>
    <t>Offshore Operations</t>
  </si>
  <si>
    <t>Oil Marketing</t>
  </si>
  <si>
    <t>Oil Producing</t>
  </si>
  <si>
    <t>Other Manufacturig</t>
  </si>
  <si>
    <t>Petro-Chemical and Petroleum Refineries</t>
  </si>
  <si>
    <t>Pharmaceutical,Soaps and Toileteries</t>
  </si>
  <si>
    <t>Pioneering</t>
  </si>
  <si>
    <t>Professional Services</t>
  </si>
  <si>
    <t>Properties and Investments</t>
  </si>
  <si>
    <t>Publishing,Printing, Paper Packaging</t>
  </si>
  <si>
    <t>State Ministries &amp; Parastatals</t>
  </si>
  <si>
    <t>Stevedoring, Clearing and Forwarding</t>
  </si>
  <si>
    <t>Textile and Garment industry</t>
  </si>
  <si>
    <t>Transport and Haulage Services</t>
  </si>
  <si>
    <t>Grand Total</t>
  </si>
  <si>
    <t>Classification</t>
  </si>
  <si>
    <t>TOTAL</t>
  </si>
  <si>
    <t>NCS-Import VAT</t>
  </si>
  <si>
    <t>Non-Import (foreign) VAT</t>
  </si>
  <si>
    <t>Sub-Total (Non-Import VAT) Local</t>
  </si>
  <si>
    <t>Q1 2017</t>
  </si>
  <si>
    <t>Q2 2017</t>
  </si>
  <si>
    <t>Q3 2017</t>
  </si>
  <si>
    <t>Q4 2017</t>
  </si>
  <si>
    <t>Other Manufacturing</t>
  </si>
  <si>
    <t>Q4 2016</t>
  </si>
  <si>
    <t>Q3 2016</t>
  </si>
  <si>
    <t>Q2 2016</t>
  </si>
  <si>
    <t>Q1 2016</t>
  </si>
  <si>
    <t>Q4 2015</t>
  </si>
  <si>
    <t>Q3 2015</t>
  </si>
  <si>
    <t>Q2 2015</t>
  </si>
  <si>
    <t>Q1 2015</t>
  </si>
  <si>
    <t xml:space="preserve">         VAT</t>
  </si>
  <si>
    <t>Agriculture and Plantation</t>
  </si>
  <si>
    <t>Banks &amp; Financial institution</t>
  </si>
  <si>
    <t>Breweries. Bottling and Beverages</t>
  </si>
  <si>
    <t>Building and construction</t>
  </si>
  <si>
    <t>Chemicals,Paints and Allied Industries</t>
  </si>
  <si>
    <t>Federal ministries &amp; parastatals</t>
  </si>
  <si>
    <t>Financial institutions</t>
  </si>
  <si>
    <t>Hotel and Catering</t>
  </si>
  <si>
    <t>Oil producting</t>
  </si>
  <si>
    <t>Petro-Chemical and petroleum Refinerie</t>
  </si>
  <si>
    <t>Pharmaceutical, soaps and Toileteries</t>
  </si>
  <si>
    <t>Professionl Services</t>
  </si>
  <si>
    <t>Properties and investments</t>
  </si>
  <si>
    <t>Publishing,Printing,Paper packaging</t>
  </si>
  <si>
    <t>State Ministries &amp;Parastatals</t>
  </si>
  <si>
    <t>Stevedoring, Clearing and forwarding</t>
  </si>
  <si>
    <t>Transport and Haulage services</t>
  </si>
  <si>
    <t>Note: please note that this analysis is based on local collection only, it does not include foreign collectior</t>
  </si>
  <si>
    <t>VAT on Non-Import</t>
  </si>
  <si>
    <t>VAT on Import (NCS)CB</t>
  </si>
  <si>
    <t>Q1 2014</t>
  </si>
  <si>
    <t>Q2 2014</t>
  </si>
  <si>
    <t>Q3 2014</t>
  </si>
  <si>
    <t>Q4 2014</t>
  </si>
  <si>
    <t>Q1 2013</t>
  </si>
  <si>
    <t xml:space="preserve">                    VAT,'N'</t>
  </si>
  <si>
    <t xml:space="preserve">Banks &amp; financial Institution </t>
  </si>
  <si>
    <t>Chemicals, paints and Allied Industries</t>
  </si>
  <si>
    <t>Financial Institutions</t>
  </si>
  <si>
    <t>Note:Please note that this analysis is Based on local collection only,it does not include Foreign collection</t>
  </si>
  <si>
    <t>Q2 2013</t>
  </si>
  <si>
    <t>Q3 2013</t>
  </si>
  <si>
    <t>Q4 2013</t>
  </si>
  <si>
    <t>Q1 2018</t>
  </si>
  <si>
    <t>Q2 2018</t>
  </si>
  <si>
    <t>Q3 2018</t>
  </si>
  <si>
    <t>Q4 2018</t>
  </si>
  <si>
    <t>2018 Full Year</t>
  </si>
  <si>
    <t>Year on Year</t>
  </si>
  <si>
    <t>2017-2018</t>
  </si>
  <si>
    <t>Year on  Year %</t>
  </si>
  <si>
    <t>Quarter on Quarter %</t>
  </si>
  <si>
    <t>Q4 2018 / Q3 2018</t>
  </si>
  <si>
    <t>Q4 2018 / Q4 2017</t>
  </si>
  <si>
    <t>Q1 2019</t>
  </si>
  <si>
    <t>* Subject to revisions</t>
  </si>
  <si>
    <t>* Data is subject to revisions and may change</t>
  </si>
  <si>
    <t>Q3 2019</t>
  </si>
  <si>
    <t xml:space="preserve">Q2 2019 </t>
  </si>
  <si>
    <t>Q1 2020</t>
  </si>
  <si>
    <t>Q2 2020</t>
  </si>
  <si>
    <t>Q3 2020</t>
  </si>
  <si>
    <t>2020 / 2019</t>
  </si>
  <si>
    <t>VAT  SECTORAL ANALYSIS FOR YEAR-TO-DATE (YTD), 2020</t>
  </si>
  <si>
    <t>Q1 - Q4</t>
  </si>
  <si>
    <t>Q4 2019</t>
  </si>
  <si>
    <t>Q4 2020</t>
  </si>
  <si>
    <t>YTD% (Q1 - Q4)</t>
  </si>
  <si>
    <t>Q4 2020 / Q3 2020</t>
  </si>
  <si>
    <t>Q4 2020 / Q4 2019</t>
  </si>
  <si>
    <t>Q1-Q4 2020 total</t>
  </si>
  <si>
    <t>Q4 2020 / Q1 2021</t>
  </si>
  <si>
    <t>Q1 2020 / Q1 2021</t>
  </si>
  <si>
    <t>Q1 2021</t>
  </si>
  <si>
    <t>VAT  SECTORAL ANALYSIS FOR YEAR-TO-DATE (YTD),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</si>
</sst>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000000000_);_(* \(#,##0.0000000000\);_(* &quot;-&quot;??_);_(@_)"/>
    <numFmt numFmtId="166" formatCode="0.00_);[Red]\(0.00\)"/>
  </numFmts>
  <fonts count="49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98">
    <xf numFmtId="0" fontId="0" fillId="0" borderId="0"/>
    <xf numFmtId="164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7" fillId="0" borderId="0"/>
    <xf numFmtId="43" fontId="7" fillId="0" borderId="0" applyFont="0" applyFill="0" applyBorder="0" applyAlignment="0" applyProtection="0"/>
    <xf numFmtId="0" fontId="28" fillId="0" borderId="0"/>
    <xf numFmtId="43" fontId="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4" applyNumberFormat="0" applyAlignment="0" applyProtection="0"/>
    <xf numFmtId="0" fontId="34" fillId="6" borderId="5" applyNumberFormat="0" applyAlignment="0" applyProtection="0"/>
    <xf numFmtId="0" fontId="35" fillId="6" borderId="4" applyNumberFormat="0" applyAlignment="0" applyProtection="0"/>
    <xf numFmtId="0" fontId="36" fillId="0" borderId="6" applyNumberFormat="0" applyFill="0" applyAlignment="0" applyProtection="0"/>
    <xf numFmtId="0" fontId="37" fillId="7" borderId="7" applyNumberFormat="0" applyAlignment="0" applyProtection="0"/>
    <xf numFmtId="0" fontId="38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1" fillId="32" borderId="0" applyNumberFormat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9" fontId="8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164" fontId="26" fillId="33" borderId="10" xfId="1" applyFont="1" applyFill="1" applyBorder="1" applyAlignment="1">
      <alignment horizontal="center" vertical="center"/>
    </xf>
    <xf numFmtId="164" fontId="26" fillId="33" borderId="10" xfId="1" applyFont="1" applyFill="1" applyBorder="1" applyAlignment="1">
      <alignment horizontal="left" vertical="center"/>
    </xf>
    <xf numFmtId="164" fontId="27" fillId="0" borderId="10" xfId="1" applyFont="1" applyBorder="1" applyAlignment="1">
      <alignment horizontal="left" vertical="center"/>
    </xf>
    <xf numFmtId="164" fontId="27" fillId="0" borderId="10" xfId="1" applyFont="1" applyBorder="1" applyAlignment="1">
      <alignment horizontal="center" vertical="center"/>
    </xf>
    <xf numFmtId="164" fontId="26" fillId="34" borderId="10" xfId="1" applyFont="1" applyFill="1" applyBorder="1" applyAlignment="1">
      <alignment horizontal="left" vertical="center"/>
    </xf>
    <xf numFmtId="164" fontId="26" fillId="34" borderId="10" xfId="1" applyFont="1" applyFill="1" applyBorder="1" applyAlignment="1">
      <alignment horizontal="center" vertical="center"/>
    </xf>
    <xf numFmtId="0" fontId="0" fillId="0" borderId="0" xfId="0"/>
    <xf numFmtId="164" fontId="27" fillId="0" borderId="10" xfId="1" applyFont="1" applyBorder="1"/>
    <xf numFmtId="164" fontId="27" fillId="35" borderId="10" xfId="1" applyFont="1" applyFill="1" applyBorder="1" applyAlignment="1">
      <alignment horizontal="left" vertical="center"/>
    </xf>
    <xf numFmtId="164" fontId="27" fillId="36" borderId="10" xfId="1" applyFont="1" applyFill="1" applyBorder="1" applyAlignment="1">
      <alignment horizontal="left" vertical="center"/>
    </xf>
    <xf numFmtId="164" fontId="42" fillId="37" borderId="10" xfId="1" applyFont="1" applyFill="1" applyBorder="1" applyAlignment="1">
      <alignment horizontal="left" vertical="center"/>
    </xf>
    <xf numFmtId="164" fontId="24" fillId="37" borderId="10" xfId="0" applyNumberFormat="1" applyFont="1" applyFill="1" applyBorder="1"/>
    <xf numFmtId="164" fontId="27" fillId="35" borderId="10" xfId="1" applyFont="1" applyFill="1" applyBorder="1"/>
    <xf numFmtId="164" fontId="26" fillId="36" borderId="10" xfId="1" applyFont="1" applyFill="1" applyBorder="1"/>
    <xf numFmtId="164" fontId="27" fillId="36" borderId="10" xfId="1" applyFont="1" applyFill="1" applyBorder="1"/>
    <xf numFmtId="164" fontId="27" fillId="35" borderId="10" xfId="0" applyNumberFormat="1" applyFont="1" applyFill="1" applyBorder="1"/>
    <xf numFmtId="164" fontId="43" fillId="37" borderId="10" xfId="0" applyNumberFormat="1" applyFont="1" applyFill="1" applyBorder="1"/>
    <xf numFmtId="164" fontId="0" fillId="0" borderId="0" xfId="0" applyNumberFormat="1"/>
    <xf numFmtId="4" fontId="0" fillId="0" borderId="0" xfId="0" applyNumberFormat="1"/>
    <xf numFmtId="164" fontId="0" fillId="0" borderId="0" xfId="1" applyFont="1"/>
    <xf numFmtId="164" fontId="0" fillId="38" borderId="0" xfId="1" applyFont="1" applyFill="1"/>
    <xf numFmtId="0" fontId="0" fillId="33" borderId="0" xfId="0" applyFill="1"/>
    <xf numFmtId="0" fontId="0" fillId="0" borderId="10" xfId="0" applyBorder="1"/>
    <xf numFmtId="0" fontId="0" fillId="0" borderId="0" xfId="0" applyAlignment="1">
      <alignment horizontal="center"/>
    </xf>
    <xf numFmtId="0" fontId="27" fillId="0" borderId="0" xfId="0" applyFont="1"/>
    <xf numFmtId="0" fontId="27" fillId="0" borderId="10" xfId="0" applyFont="1" applyBorder="1"/>
    <xf numFmtId="4" fontId="27" fillId="0" borderId="10" xfId="0" applyNumberFormat="1" applyFont="1" applyBorder="1"/>
    <xf numFmtId="3" fontId="27" fillId="0" borderId="10" xfId="0" applyNumberFormat="1" applyFont="1" applyBorder="1"/>
    <xf numFmtId="4" fontId="27" fillId="0" borderId="0" xfId="0" applyNumberFormat="1" applyFont="1"/>
    <xf numFmtId="0" fontId="26" fillId="34" borderId="10" xfId="0" applyFont="1" applyFill="1" applyBorder="1"/>
    <xf numFmtId="4" fontId="26" fillId="34" borderId="0" xfId="0" applyNumberFormat="1" applyFont="1" applyFill="1"/>
    <xf numFmtId="4" fontId="26" fillId="34" borderId="10" xfId="0" applyNumberFormat="1" applyFont="1" applyFill="1" applyBorder="1"/>
    <xf numFmtId="164" fontId="26" fillId="34" borderId="10" xfId="1" applyFont="1" applyFill="1" applyBorder="1"/>
    <xf numFmtId="0" fontId="27" fillId="34" borderId="0" xfId="0" applyFont="1" applyFill="1"/>
    <xf numFmtId="0" fontId="27" fillId="0" borderId="13" xfId="0" applyFont="1" applyBorder="1"/>
    <xf numFmtId="0" fontId="27" fillId="0" borderId="0" xfId="0" applyFont="1" applyBorder="1"/>
    <xf numFmtId="0" fontId="27" fillId="0" borderId="14" xfId="0" applyFont="1" applyBorder="1"/>
    <xf numFmtId="4" fontId="27" fillId="0" borderId="15" xfId="0" applyNumberFormat="1" applyFont="1" applyFill="1" applyBorder="1"/>
    <xf numFmtId="0" fontId="27" fillId="33" borderId="10" xfId="0" applyFont="1" applyFill="1" applyBorder="1"/>
    <xf numFmtId="4" fontId="26" fillId="33" borderId="10" xfId="0" applyNumberFormat="1" applyFont="1" applyFill="1" applyBorder="1"/>
    <xf numFmtId="4" fontId="26" fillId="33" borderId="0" xfId="0" applyNumberFormat="1" applyFont="1" applyFill="1"/>
    <xf numFmtId="164" fontId="26" fillId="0" borderId="10" xfId="1" applyFont="1" applyFill="1" applyBorder="1" applyAlignment="1">
      <alignment horizontal="center" vertical="center"/>
    </xf>
    <xf numFmtId="164" fontId="26" fillId="0" borderId="10" xfId="1" applyFont="1" applyFill="1" applyBorder="1" applyAlignment="1">
      <alignment horizontal="left" vertical="center"/>
    </xf>
    <xf numFmtId="0" fontId="0" fillId="0" borderId="10" xfId="0" applyFill="1" applyBorder="1"/>
    <xf numFmtId="0" fontId="0" fillId="0" borderId="0" xfId="0" applyFill="1"/>
    <xf numFmtId="0" fontId="27" fillId="0" borderId="0" xfId="0" applyFont="1" applyFill="1"/>
    <xf numFmtId="164" fontId="26" fillId="33" borderId="10" xfId="1" applyFont="1" applyFill="1" applyBorder="1" applyAlignment="1">
      <alignment horizontal="center" vertical="center"/>
    </xf>
    <xf numFmtId="164" fontId="27" fillId="0" borderId="0" xfId="1" applyFont="1" applyBorder="1" applyAlignment="1">
      <alignment horizontal="center" vertical="center"/>
    </xf>
    <xf numFmtId="164" fontId="42" fillId="39" borderId="15" xfId="1" applyFont="1" applyFill="1" applyBorder="1" applyAlignment="1">
      <alignment horizontal="center" vertical="center"/>
    </xf>
    <xf numFmtId="164" fontId="42" fillId="39" borderId="10" xfId="1" applyFont="1" applyFill="1" applyBorder="1" applyAlignment="1">
      <alignment horizontal="center" vertical="center"/>
    </xf>
    <xf numFmtId="164" fontId="24" fillId="39" borderId="0" xfId="0" applyNumberFormat="1" applyFont="1" applyFill="1"/>
    <xf numFmtId="0" fontId="24" fillId="39" borderId="0" xfId="0" applyFont="1" applyFill="1"/>
    <xf numFmtId="164" fontId="0" fillId="0" borderId="0" xfId="0" applyNumberFormat="1" applyAlignment="1">
      <alignment horizontal="center"/>
    </xf>
    <xf numFmtId="164" fontId="27" fillId="35" borderId="10" xfId="1" applyFont="1" applyFill="1" applyBorder="1" applyAlignment="1">
      <alignment horizontal="center"/>
    </xf>
    <xf numFmtId="164" fontId="26" fillId="36" borderId="10" xfId="1" applyFont="1" applyFill="1" applyBorder="1" applyAlignment="1">
      <alignment horizontal="center"/>
    </xf>
    <xf numFmtId="164" fontId="24" fillId="37" borderId="10" xfId="0" applyNumberFormat="1" applyFont="1" applyFill="1" applyBorder="1" applyAlignment="1">
      <alignment horizontal="center"/>
    </xf>
    <xf numFmtId="2" fontId="24" fillId="39" borderId="0" xfId="0" applyNumberFormat="1" applyFont="1" applyFill="1" applyAlignment="1">
      <alignment horizontal="center"/>
    </xf>
    <xf numFmtId="0" fontId="24" fillId="39" borderId="0" xfId="0" applyFont="1" applyFill="1" applyAlignment="1">
      <alignment horizontal="center"/>
    </xf>
    <xf numFmtId="0" fontId="44" fillId="0" borderId="0" xfId="0" applyFont="1"/>
    <xf numFmtId="164" fontId="26" fillId="35" borderId="10" xfId="1" applyFont="1" applyFill="1" applyBorder="1"/>
    <xf numFmtId="164" fontId="20" fillId="37" borderId="10" xfId="0" applyNumberFormat="1" applyFont="1" applyFill="1" applyBorder="1"/>
    <xf numFmtId="0" fontId="45" fillId="0" borderId="0" xfId="0" applyFont="1"/>
    <xf numFmtId="164" fontId="26" fillId="40" borderId="10" xfId="1" applyFont="1" applyFill="1" applyBorder="1" applyAlignment="1">
      <alignment horizontal="center" vertical="center"/>
    </xf>
    <xf numFmtId="164" fontId="46" fillId="40" borderId="10" xfId="1" applyFont="1" applyFill="1" applyBorder="1" applyAlignment="1">
      <alignment horizontal="center" vertical="center"/>
    </xf>
    <xf numFmtId="0" fontId="0" fillId="40" borderId="0" xfId="0" applyFill="1"/>
    <xf numFmtId="43" fontId="27" fillId="40" borderId="0" xfId="201" applyFont="1" applyFill="1" applyBorder="1" applyAlignment="1">
      <alignment horizontal="center" vertical="center"/>
    </xf>
    <xf numFmtId="43" fontId="27" fillId="0" borderId="10" xfId="201" applyFont="1" applyFill="1" applyBorder="1" applyAlignment="1">
      <alignment horizontal="center" vertical="center"/>
    </xf>
    <xf numFmtId="164" fontId="26" fillId="33" borderId="16" xfId="1" applyFont="1" applyFill="1" applyBorder="1" applyAlignment="1">
      <alignment horizontal="center" vertical="center"/>
    </xf>
    <xf numFmtId="164" fontId="42" fillId="37" borderId="10" xfId="0" applyNumberFormat="1" applyFont="1" applyFill="1" applyBorder="1"/>
    <xf numFmtId="165" fontId="0" fillId="0" borderId="0" xfId="1" applyNumberFormat="1" applyFont="1"/>
    <xf numFmtId="0" fontId="48" fillId="0" borderId="0" xfId="0" applyFont="1"/>
    <xf numFmtId="164" fontId="8" fillId="0" borderId="10" xfId="1" applyFont="1" applyBorder="1" applyAlignment="1">
      <alignment horizontal="center" vertical="center"/>
    </xf>
    <xf numFmtId="166" fontId="0" fillId="0" borderId="10" xfId="224" applyNumberFormat="1" applyFont="1" applyBorder="1"/>
    <xf numFmtId="164" fontId="8" fillId="34" borderId="10" xfId="1" applyFont="1" applyFill="1" applyBorder="1" applyAlignment="1">
      <alignment horizontal="center" vertical="center"/>
    </xf>
    <xf numFmtId="164" fontId="8" fillId="35" borderId="10" xfId="1" applyFont="1" applyFill="1" applyBorder="1" applyAlignment="1">
      <alignment horizontal="center" vertical="center"/>
    </xf>
    <xf numFmtId="164" fontId="8" fillId="36" borderId="10" xfId="1" applyFont="1" applyFill="1" applyBorder="1" applyAlignment="1">
      <alignment horizontal="center" vertical="center"/>
    </xf>
    <xf numFmtId="164" fontId="8" fillId="37" borderId="10" xfId="1" applyFont="1" applyFill="1" applyBorder="1" applyAlignment="1">
      <alignment horizontal="center" vertical="center"/>
    </xf>
    <xf numFmtId="164" fontId="21" fillId="0" borderId="10" xfId="1" applyFont="1" applyBorder="1" applyAlignment="1">
      <alignment horizontal="center" vertical="center"/>
    </xf>
    <xf numFmtId="164" fontId="0" fillId="41" borderId="0" xfId="0" applyNumberFormat="1" applyFill="1"/>
    <xf numFmtId="164" fontId="26" fillId="41" borderId="16" xfId="1" applyFont="1" applyFill="1" applyBorder="1" applyAlignment="1">
      <alignment horizontal="center" vertical="center"/>
    </xf>
    <xf numFmtId="164" fontId="27" fillId="41" borderId="10" xfId="1" applyFont="1" applyFill="1" applyBorder="1" applyAlignment="1">
      <alignment horizontal="center" vertical="center"/>
    </xf>
    <xf numFmtId="164" fontId="0" fillId="41" borderId="0" xfId="1" applyFont="1" applyFill="1"/>
    <xf numFmtId="164" fontId="0" fillId="41" borderId="0" xfId="1" applyNumberFormat="1" applyFont="1" applyFill="1"/>
    <xf numFmtId="0" fontId="0" fillId="41" borderId="0" xfId="0" applyFill="1"/>
    <xf numFmtId="164" fontId="26" fillId="41" borderId="10" xfId="1" applyFont="1" applyFill="1" applyBorder="1" applyAlignment="1">
      <alignment horizontal="center" vertical="center"/>
    </xf>
    <xf numFmtId="164" fontId="27" fillId="0" borderId="0" xfId="0" applyNumberFormat="1" applyFont="1" applyFill="1"/>
    <xf numFmtId="0" fontId="0" fillId="0" borderId="0" xfId="0" applyFill="1"/>
    <xf numFmtId="0" fontId="47" fillId="0" borderId="0" xfId="0" applyFont="1" applyAlignment="1">
      <alignment horizontal="center"/>
    </xf>
    <xf numFmtId="0" fontId="40" fillId="0" borderId="11" xfId="90" applyFont="1" applyBorder="1" applyAlignment="1">
      <alignment horizontal="left"/>
    </xf>
    <xf numFmtId="0" fontId="40" fillId="0" borderId="12" xfId="90" applyFont="1" applyBorder="1" applyAlignment="1">
      <alignment horizontal="left"/>
    </xf>
    <xf numFmtId="0" fontId="40" fillId="0" borderId="11" xfId="47" applyFont="1" applyBorder="1" applyAlignment="1">
      <alignment horizontal="left"/>
    </xf>
    <xf numFmtId="0" fontId="40" fillId="0" borderId="12" xfId="47" applyFont="1" applyBorder="1" applyAlignment="1">
      <alignment horizontal="left"/>
    </xf>
  </cellXfs>
  <cellStyles count="298">
    <cellStyle name="20% - Accent1" xfId="20" builtinId="30" customBuiltin="1"/>
    <cellStyle name="20% - Accent1 2" xfId="67" xr:uid="{00000000-0005-0000-0000-000001000000}"/>
    <cellStyle name="20% - Accent1 2 2" xfId="164" xr:uid="{00000000-0005-0000-0000-000002000000}"/>
    <cellStyle name="20% - Accent1 2 2 2" xfId="212" xr:uid="{38A12D2F-AF49-4B90-8552-1DAF374613D5}"/>
    <cellStyle name="20% - Accent1 2 2 3" xfId="283" xr:uid="{AE21FF9F-72B5-45B8-B94D-626A3A5525BD}"/>
    <cellStyle name="20% - Accent1 2 3" xfId="101" xr:uid="{00000000-0005-0000-0000-000001000000}"/>
    <cellStyle name="20% - Accent1 2 3 2" xfId="259" xr:uid="{FF5EEE2F-632B-4F53-AD6B-A2DA1A84ACD5}"/>
    <cellStyle name="20% - Accent1 2 4" xfId="187" xr:uid="{4FA7923C-FBCC-4EF3-B473-C62486EEF0FD}"/>
    <cellStyle name="20% - Accent1 2 5" xfId="236" xr:uid="{688E7A3B-6C8E-4BCA-AB45-CDF28B9EDF85}"/>
    <cellStyle name="20% - Accent1 3" xfId="131" xr:uid="{00000000-0005-0000-0000-000003000000}"/>
    <cellStyle name="20% - Accent2" xfId="24" builtinId="34" customBuiltin="1"/>
    <cellStyle name="20% - Accent2 2" xfId="71" xr:uid="{00000000-0005-0000-0000-000003000000}"/>
    <cellStyle name="20% - Accent2 2 2" xfId="166" xr:uid="{00000000-0005-0000-0000-000006000000}"/>
    <cellStyle name="20% - Accent2 2 2 2" xfId="214" xr:uid="{BFF26447-B776-4376-A19C-9D20E5E47F83}"/>
    <cellStyle name="20% - Accent2 2 2 3" xfId="285" xr:uid="{978A1040-B07A-4A8C-8879-BAE7883DF612}"/>
    <cellStyle name="20% - Accent2 2 3" xfId="103" xr:uid="{00000000-0005-0000-0000-000005000000}"/>
    <cellStyle name="20% - Accent2 2 3 2" xfId="261" xr:uid="{F71D619C-CD7F-48AB-8F1F-57DC3AD45371}"/>
    <cellStyle name="20% - Accent2 2 4" xfId="189" xr:uid="{07871A14-9AEF-46E0-8EC3-269689DDA1BD}"/>
    <cellStyle name="20% - Accent2 2 5" xfId="238" xr:uid="{20292F75-57B4-4693-97B4-82E54FADC0BF}"/>
    <cellStyle name="20% - Accent2 3" xfId="135" xr:uid="{00000000-0005-0000-0000-000007000000}"/>
    <cellStyle name="20% - Accent3" xfId="28" builtinId="38" customBuiltin="1"/>
    <cellStyle name="20% - Accent3 2" xfId="75" xr:uid="{00000000-0005-0000-0000-000005000000}"/>
    <cellStyle name="20% - Accent3 2 2" xfId="168" xr:uid="{00000000-0005-0000-0000-00000A000000}"/>
    <cellStyle name="20% - Accent3 2 2 2" xfId="216" xr:uid="{4DA01131-59A8-4C8B-96EA-CA07736D7200}"/>
    <cellStyle name="20% - Accent3 2 2 3" xfId="287" xr:uid="{841CAD9C-0753-4252-91A1-452115FD70C2}"/>
    <cellStyle name="20% - Accent3 2 3" xfId="105" xr:uid="{00000000-0005-0000-0000-000009000000}"/>
    <cellStyle name="20% - Accent3 2 3 2" xfId="263" xr:uid="{B63E36EF-478F-45D5-841E-396CB53BB298}"/>
    <cellStyle name="20% - Accent3 2 4" xfId="191" xr:uid="{AE556A2E-FBEA-4384-B9BB-46B744DFA298}"/>
    <cellStyle name="20% - Accent3 2 5" xfId="240" xr:uid="{0881C1BF-44F7-4D60-8B41-6A0BFFB20257}"/>
    <cellStyle name="20% - Accent3 3" xfId="139" xr:uid="{00000000-0005-0000-0000-00000B000000}"/>
    <cellStyle name="20% - Accent4" xfId="32" builtinId="42" customBuiltin="1"/>
    <cellStyle name="20% - Accent4 2" xfId="79" xr:uid="{00000000-0005-0000-0000-000007000000}"/>
    <cellStyle name="20% - Accent4 2 2" xfId="170" xr:uid="{00000000-0005-0000-0000-00000E000000}"/>
    <cellStyle name="20% - Accent4 2 2 2" xfId="218" xr:uid="{E7A13856-2D78-4D10-A8ED-7172FDF7D5EB}"/>
    <cellStyle name="20% - Accent4 2 2 3" xfId="289" xr:uid="{04A1DBC8-67B2-4FDA-B3FE-2A5624F67048}"/>
    <cellStyle name="20% - Accent4 2 3" xfId="107" xr:uid="{00000000-0005-0000-0000-00000D000000}"/>
    <cellStyle name="20% - Accent4 2 3 2" xfId="265" xr:uid="{0E5F5CC6-7FBC-4BC4-90C2-863EC2242550}"/>
    <cellStyle name="20% - Accent4 2 4" xfId="193" xr:uid="{694D1F8B-199E-44F7-913B-AADF465FF5B8}"/>
    <cellStyle name="20% - Accent4 2 5" xfId="242" xr:uid="{74F3F2C7-9689-4F54-A54C-6FE875CCFEB6}"/>
    <cellStyle name="20% - Accent4 3" xfId="143" xr:uid="{00000000-0005-0000-0000-00000F000000}"/>
    <cellStyle name="20% - Accent5" xfId="36" builtinId="46" customBuiltin="1"/>
    <cellStyle name="20% - Accent5 2" xfId="83" xr:uid="{00000000-0005-0000-0000-000009000000}"/>
    <cellStyle name="20% - Accent5 2 2" xfId="172" xr:uid="{00000000-0005-0000-0000-000012000000}"/>
    <cellStyle name="20% - Accent5 2 2 2" xfId="220" xr:uid="{F7B29F6B-0468-43E8-B4F3-E4ADA2287FD7}"/>
    <cellStyle name="20% - Accent5 2 2 3" xfId="291" xr:uid="{F9501FEC-2611-4A34-9D06-BF5708CF0523}"/>
    <cellStyle name="20% - Accent5 2 3" xfId="109" xr:uid="{00000000-0005-0000-0000-000011000000}"/>
    <cellStyle name="20% - Accent5 2 3 2" xfId="267" xr:uid="{4A7C7628-E1AE-4AFE-BBB9-B6AFFA411AA0}"/>
    <cellStyle name="20% - Accent5 2 4" xfId="195" xr:uid="{61F7CCF0-C0D1-46C1-969B-15B537DB6DBE}"/>
    <cellStyle name="20% - Accent5 2 5" xfId="244" xr:uid="{324BC19F-84A3-48F5-B0DA-D1E9AB8ABD07}"/>
    <cellStyle name="20% - Accent5 3" xfId="147" xr:uid="{00000000-0005-0000-0000-000013000000}"/>
    <cellStyle name="20% - Accent6" xfId="40" builtinId="50" customBuiltin="1"/>
    <cellStyle name="20% - Accent6 2" xfId="87" xr:uid="{00000000-0005-0000-0000-00000B000000}"/>
    <cellStyle name="20% - Accent6 2 2" xfId="174" xr:uid="{00000000-0005-0000-0000-000016000000}"/>
    <cellStyle name="20% - Accent6 2 2 2" xfId="222" xr:uid="{B62C0C18-BB1B-4660-BC6D-E7F142271634}"/>
    <cellStyle name="20% - Accent6 2 2 3" xfId="293" xr:uid="{27777443-5872-4055-9547-975FE1709835}"/>
    <cellStyle name="20% - Accent6 2 3" xfId="111" xr:uid="{00000000-0005-0000-0000-000015000000}"/>
    <cellStyle name="20% - Accent6 2 3 2" xfId="269" xr:uid="{09125ED8-0429-4B47-9CEB-2F9087DA5AB5}"/>
    <cellStyle name="20% - Accent6 2 4" xfId="197" xr:uid="{CE09D9C6-3320-4080-AEC2-86D29D42CBC8}"/>
    <cellStyle name="20% - Accent6 2 5" xfId="246" xr:uid="{083EA623-57C7-4F91-A11D-327CD6CFFC84}"/>
    <cellStyle name="20% - Accent6 3" xfId="151" xr:uid="{00000000-0005-0000-0000-000017000000}"/>
    <cellStyle name="40% - Accent1" xfId="21" builtinId="31" customBuiltin="1"/>
    <cellStyle name="40% - Accent1 2" xfId="68" xr:uid="{00000000-0005-0000-0000-00000D000000}"/>
    <cellStyle name="40% - Accent1 2 2" xfId="165" xr:uid="{00000000-0005-0000-0000-00001A000000}"/>
    <cellStyle name="40% - Accent1 2 2 2" xfId="213" xr:uid="{5BA21AB4-76CB-4C4F-9C82-AB11A36C7ECC}"/>
    <cellStyle name="40% - Accent1 2 2 3" xfId="284" xr:uid="{5C0AE4E7-9A80-4D94-9350-69E2417ADBA3}"/>
    <cellStyle name="40% - Accent1 2 3" xfId="102" xr:uid="{00000000-0005-0000-0000-000019000000}"/>
    <cellStyle name="40% - Accent1 2 3 2" xfId="260" xr:uid="{12925D21-4992-4621-B736-0AC2D583D099}"/>
    <cellStyle name="40% - Accent1 2 4" xfId="188" xr:uid="{C4FB56B4-E268-46F5-9DE9-FF0D0030A4A3}"/>
    <cellStyle name="40% - Accent1 2 5" xfId="237" xr:uid="{774B0377-583B-4E01-9287-E039818C7A72}"/>
    <cellStyle name="40% - Accent1 3" xfId="132" xr:uid="{00000000-0005-0000-0000-00001B000000}"/>
    <cellStyle name="40% - Accent2" xfId="25" builtinId="35" customBuiltin="1"/>
    <cellStyle name="40% - Accent2 2" xfId="72" xr:uid="{00000000-0005-0000-0000-00000F000000}"/>
    <cellStyle name="40% - Accent2 2 2" xfId="167" xr:uid="{00000000-0005-0000-0000-00001E000000}"/>
    <cellStyle name="40% - Accent2 2 2 2" xfId="215" xr:uid="{8B7F7D5F-AB7F-4486-A35A-C6C0D1779C8C}"/>
    <cellStyle name="40% - Accent2 2 2 3" xfId="286" xr:uid="{41D91202-DDCB-4319-A760-E1FFADB440ED}"/>
    <cellStyle name="40% - Accent2 2 3" xfId="104" xr:uid="{00000000-0005-0000-0000-00001D000000}"/>
    <cellStyle name="40% - Accent2 2 3 2" xfId="262" xr:uid="{98D52A90-5D2F-40B5-83D1-FC1D341356C8}"/>
    <cellStyle name="40% - Accent2 2 4" xfId="190" xr:uid="{8041C4B2-313A-43B2-B783-D0F8F66694E3}"/>
    <cellStyle name="40% - Accent2 2 5" xfId="239" xr:uid="{B2BB556D-D830-4CFF-B12E-FAFE678DCD19}"/>
    <cellStyle name="40% - Accent2 3" xfId="136" xr:uid="{00000000-0005-0000-0000-00001F000000}"/>
    <cellStyle name="40% - Accent3" xfId="29" builtinId="39" customBuiltin="1"/>
    <cellStyle name="40% - Accent3 2" xfId="76" xr:uid="{00000000-0005-0000-0000-000011000000}"/>
    <cellStyle name="40% - Accent3 2 2" xfId="169" xr:uid="{00000000-0005-0000-0000-000022000000}"/>
    <cellStyle name="40% - Accent3 2 2 2" xfId="217" xr:uid="{6E18F8A8-8943-4ADE-B99A-0321403ADACF}"/>
    <cellStyle name="40% - Accent3 2 2 3" xfId="288" xr:uid="{04843A4E-5340-477C-9E92-7EFA896A1E80}"/>
    <cellStyle name="40% - Accent3 2 3" xfId="106" xr:uid="{00000000-0005-0000-0000-000021000000}"/>
    <cellStyle name="40% - Accent3 2 3 2" xfId="264" xr:uid="{D247BB93-CAF7-48E1-913E-7B12F8E82852}"/>
    <cellStyle name="40% - Accent3 2 4" xfId="192" xr:uid="{63FA0ED5-7789-4C72-826E-85854F7338A1}"/>
    <cellStyle name="40% - Accent3 2 5" xfId="241" xr:uid="{2D19CA47-7F3A-44E1-BCB1-96F32013E486}"/>
    <cellStyle name="40% - Accent3 3" xfId="140" xr:uid="{00000000-0005-0000-0000-000023000000}"/>
    <cellStyle name="40% - Accent4" xfId="33" builtinId="43" customBuiltin="1"/>
    <cellStyle name="40% - Accent4 2" xfId="80" xr:uid="{00000000-0005-0000-0000-000013000000}"/>
    <cellStyle name="40% - Accent4 2 2" xfId="171" xr:uid="{00000000-0005-0000-0000-000026000000}"/>
    <cellStyle name="40% - Accent4 2 2 2" xfId="219" xr:uid="{C6F47FD8-DDC5-4881-B5EE-62B7606D5D01}"/>
    <cellStyle name="40% - Accent4 2 2 3" xfId="290" xr:uid="{C6586C6F-E564-4539-8281-546BC07BBF30}"/>
    <cellStyle name="40% - Accent4 2 3" xfId="108" xr:uid="{00000000-0005-0000-0000-000025000000}"/>
    <cellStyle name="40% - Accent4 2 3 2" xfId="266" xr:uid="{E316B8AB-A90C-426B-9B93-1E1F8AD0D423}"/>
    <cellStyle name="40% - Accent4 2 4" xfId="194" xr:uid="{C5605391-DCBC-44E9-89CF-19AF084BF21E}"/>
    <cellStyle name="40% - Accent4 2 5" xfId="243" xr:uid="{E4022B60-9C81-49EC-9092-A35F1AFFEEF2}"/>
    <cellStyle name="40% - Accent4 3" xfId="144" xr:uid="{00000000-0005-0000-0000-000027000000}"/>
    <cellStyle name="40% - Accent5" xfId="37" builtinId="47" customBuiltin="1"/>
    <cellStyle name="40% - Accent5 2" xfId="84" xr:uid="{00000000-0005-0000-0000-000015000000}"/>
    <cellStyle name="40% - Accent5 2 2" xfId="173" xr:uid="{00000000-0005-0000-0000-00002A000000}"/>
    <cellStyle name="40% - Accent5 2 2 2" xfId="221" xr:uid="{7FA8BC7A-81A6-4AAB-A6B0-3C3D564EE584}"/>
    <cellStyle name="40% - Accent5 2 2 3" xfId="292" xr:uid="{AA084361-FFAB-460E-A515-9D18B2DFD8CE}"/>
    <cellStyle name="40% - Accent5 2 3" xfId="110" xr:uid="{00000000-0005-0000-0000-000029000000}"/>
    <cellStyle name="40% - Accent5 2 3 2" xfId="268" xr:uid="{7A3AF466-9D00-42CD-B1BA-DA1260B3B68B}"/>
    <cellStyle name="40% - Accent5 2 4" xfId="196" xr:uid="{90AB3F84-6FD9-494F-91DC-374CFE30F295}"/>
    <cellStyle name="40% - Accent5 2 5" xfId="245" xr:uid="{B7EE07F0-0F3F-499F-9F39-F2B909EFDE4E}"/>
    <cellStyle name="40% - Accent5 3" xfId="148" xr:uid="{00000000-0005-0000-0000-00002B000000}"/>
    <cellStyle name="40% - Accent6" xfId="41" builtinId="51" customBuiltin="1"/>
    <cellStyle name="40% - Accent6 2" xfId="88" xr:uid="{00000000-0005-0000-0000-000017000000}"/>
    <cellStyle name="40% - Accent6 2 2" xfId="175" xr:uid="{00000000-0005-0000-0000-00002E000000}"/>
    <cellStyle name="40% - Accent6 2 2 2" xfId="223" xr:uid="{89CC9E34-A283-4FEF-92FA-E70C18A49F81}"/>
    <cellStyle name="40% - Accent6 2 2 3" xfId="294" xr:uid="{10BACC43-563A-4C6A-B228-0F9B35A09F6B}"/>
    <cellStyle name="40% - Accent6 2 3" xfId="112" xr:uid="{00000000-0005-0000-0000-00002D000000}"/>
    <cellStyle name="40% - Accent6 2 3 2" xfId="270" xr:uid="{DF011625-10E5-4E93-B088-15412B2443BB}"/>
    <cellStyle name="40% - Accent6 2 4" xfId="198" xr:uid="{EFA1204E-18E7-49C1-8605-8528DB3779B6}"/>
    <cellStyle name="40% - Accent6 2 5" xfId="247" xr:uid="{0056B3EC-9AA0-42B5-903F-5264D9791EA9}"/>
    <cellStyle name="40% - Accent6 3" xfId="152" xr:uid="{00000000-0005-0000-0000-00002F000000}"/>
    <cellStyle name="60% - Accent1" xfId="22" builtinId="32" customBuiltin="1"/>
    <cellStyle name="60% - Accent1 2" xfId="69" xr:uid="{00000000-0005-0000-0000-000019000000}"/>
    <cellStyle name="60% - Accent1 3" xfId="133" xr:uid="{00000000-0005-0000-0000-000032000000}"/>
    <cellStyle name="60% - Accent2" xfId="26" builtinId="36" customBuiltin="1"/>
    <cellStyle name="60% - Accent2 2" xfId="73" xr:uid="{00000000-0005-0000-0000-00001B000000}"/>
    <cellStyle name="60% - Accent2 3" xfId="137" xr:uid="{00000000-0005-0000-0000-000035000000}"/>
    <cellStyle name="60% - Accent3" xfId="30" builtinId="40" customBuiltin="1"/>
    <cellStyle name="60% - Accent3 2" xfId="77" xr:uid="{00000000-0005-0000-0000-00001D000000}"/>
    <cellStyle name="60% - Accent3 3" xfId="141" xr:uid="{00000000-0005-0000-0000-000038000000}"/>
    <cellStyle name="60% - Accent4" xfId="34" builtinId="44" customBuiltin="1"/>
    <cellStyle name="60% - Accent4 2" xfId="81" xr:uid="{00000000-0005-0000-0000-00001F000000}"/>
    <cellStyle name="60% - Accent4 3" xfId="145" xr:uid="{00000000-0005-0000-0000-00003B000000}"/>
    <cellStyle name="60% - Accent5" xfId="38" builtinId="48" customBuiltin="1"/>
    <cellStyle name="60% - Accent5 2" xfId="85" xr:uid="{00000000-0005-0000-0000-000021000000}"/>
    <cellStyle name="60% - Accent5 3" xfId="149" xr:uid="{00000000-0005-0000-0000-00003E000000}"/>
    <cellStyle name="60% - Accent6" xfId="42" builtinId="52" customBuiltin="1"/>
    <cellStyle name="60% - Accent6 2" xfId="89" xr:uid="{00000000-0005-0000-0000-000023000000}"/>
    <cellStyle name="60% - Accent6 3" xfId="153" xr:uid="{00000000-0005-0000-0000-000041000000}"/>
    <cellStyle name="Accent1" xfId="19" builtinId="29" customBuiltin="1"/>
    <cellStyle name="Accent1 2" xfId="66" xr:uid="{00000000-0005-0000-0000-000025000000}"/>
    <cellStyle name="Accent1 3" xfId="130" xr:uid="{00000000-0005-0000-0000-000044000000}"/>
    <cellStyle name="Accent2" xfId="23" builtinId="33" customBuiltin="1"/>
    <cellStyle name="Accent2 2" xfId="70" xr:uid="{00000000-0005-0000-0000-000027000000}"/>
    <cellStyle name="Accent2 3" xfId="134" xr:uid="{00000000-0005-0000-0000-000047000000}"/>
    <cellStyle name="Accent3" xfId="27" builtinId="37" customBuiltin="1"/>
    <cellStyle name="Accent3 2" xfId="74" xr:uid="{00000000-0005-0000-0000-000029000000}"/>
    <cellStyle name="Accent3 3" xfId="138" xr:uid="{00000000-0005-0000-0000-00004A000000}"/>
    <cellStyle name="Accent4" xfId="31" builtinId="41" customBuiltin="1"/>
    <cellStyle name="Accent4 2" xfId="78" xr:uid="{00000000-0005-0000-0000-00002B000000}"/>
    <cellStyle name="Accent4 3" xfId="142" xr:uid="{00000000-0005-0000-0000-00004D000000}"/>
    <cellStyle name="Accent5" xfId="35" builtinId="45" customBuiltin="1"/>
    <cellStyle name="Accent5 2" xfId="82" xr:uid="{00000000-0005-0000-0000-00002D000000}"/>
    <cellStyle name="Accent5 3" xfId="146" xr:uid="{00000000-0005-0000-0000-000050000000}"/>
    <cellStyle name="Accent6" xfId="39" builtinId="49" customBuiltin="1"/>
    <cellStyle name="Accent6 2" xfId="86" xr:uid="{00000000-0005-0000-0000-00002F000000}"/>
    <cellStyle name="Accent6 3" xfId="150" xr:uid="{00000000-0005-0000-0000-000053000000}"/>
    <cellStyle name="Bad" xfId="8" builtinId="27" customBuiltin="1"/>
    <cellStyle name="Bad 2" xfId="55" xr:uid="{00000000-0005-0000-0000-000031000000}"/>
    <cellStyle name="Bad 3" xfId="119" xr:uid="{00000000-0005-0000-0000-000056000000}"/>
    <cellStyle name="Calculation" xfId="12" builtinId="22" customBuiltin="1"/>
    <cellStyle name="Calculation 2" xfId="59" xr:uid="{00000000-0005-0000-0000-000033000000}"/>
    <cellStyle name="Calculation 3" xfId="123" xr:uid="{00000000-0005-0000-0000-000059000000}"/>
    <cellStyle name="Check Cell" xfId="14" builtinId="23" customBuiltin="1"/>
    <cellStyle name="Check Cell 2" xfId="61" xr:uid="{00000000-0005-0000-0000-000035000000}"/>
    <cellStyle name="Check Cell 3" xfId="125" xr:uid="{00000000-0005-0000-0000-00005C000000}"/>
    <cellStyle name="Comma" xfId="1" builtinId="3"/>
    <cellStyle name="Comma 2" xfId="44" xr:uid="{00000000-0005-0000-0000-000037000000}"/>
    <cellStyle name="Comma 2 2" xfId="48" xr:uid="{00000000-0005-0000-0000-000038000000}"/>
    <cellStyle name="Comma 2 2 2" xfId="159" xr:uid="{00000000-0005-0000-0000-000060000000}"/>
    <cellStyle name="Comma 2 2 2 2" xfId="207" xr:uid="{00DDE645-EE3F-40ED-9FA8-8D74DDD4EC75}"/>
    <cellStyle name="Comma 2 2 2 3" xfId="278" xr:uid="{177DE5E0-2676-40F9-B3E1-7A52B3CBBAC6}"/>
    <cellStyle name="Comma 2 2 3" xfId="96" xr:uid="{00000000-0005-0000-0000-00005F000000}"/>
    <cellStyle name="Comma 2 2 3 2" xfId="254" xr:uid="{7D8C0FDE-8B74-462D-AB16-217186F1AA9F}"/>
    <cellStyle name="Comma 2 2 4" xfId="182" xr:uid="{F1A1B561-CD55-418F-9691-80E2EB8CF6F5}"/>
    <cellStyle name="Comma 2 2 5" xfId="231" xr:uid="{29C86E3A-368D-4502-9D0A-4ADD75EBC820}"/>
    <cellStyle name="Comma 2 3" xfId="50" xr:uid="{00000000-0005-0000-0000-000039000000}"/>
    <cellStyle name="Comma 2 3 2" xfId="160" xr:uid="{00000000-0005-0000-0000-000062000000}"/>
    <cellStyle name="Comma 2 3 2 2" xfId="208" xr:uid="{EAD68F33-E36D-48C3-B8EC-F5C4D2A92587}"/>
    <cellStyle name="Comma 2 3 2 3" xfId="279" xr:uid="{BB359D9A-88E0-43CA-B2B4-201916B516E9}"/>
    <cellStyle name="Comma 2 3 3" xfId="97" xr:uid="{00000000-0005-0000-0000-000061000000}"/>
    <cellStyle name="Comma 2 3 3 2" xfId="255" xr:uid="{69EB98E0-79A3-432F-AB48-43D882E282B6}"/>
    <cellStyle name="Comma 2 3 4" xfId="183" xr:uid="{4576704A-BCAD-4149-8908-2813CAE0205C}"/>
    <cellStyle name="Comma 2 3 5" xfId="232" xr:uid="{94C288CB-4C97-476B-BAAF-7C002B6BAE91}"/>
    <cellStyle name="Comma 2 4" xfId="155" xr:uid="{00000000-0005-0000-0000-000063000000}"/>
    <cellStyle name="Comma 2 4 2" xfId="203" xr:uid="{A78817FB-8B77-4083-AE23-43453A345257}"/>
    <cellStyle name="Comma 2 4 3" xfId="274" xr:uid="{0CD46A19-1537-48D4-8D3E-EED51043F80B}"/>
    <cellStyle name="Comma 2 5" xfId="92" xr:uid="{00000000-0005-0000-0000-00005E000000}"/>
    <cellStyle name="Comma 2 5 2" xfId="250" xr:uid="{42486E0F-2A8A-4AB8-BDCF-F981505DD1BD}"/>
    <cellStyle name="Comma 2 6" xfId="178" xr:uid="{95BFF47F-4867-4042-8643-EE958F0D7B34}"/>
    <cellStyle name="Comma 2 7" xfId="227" xr:uid="{94C70D25-9C95-4F05-ADF2-E1F6E59BF57A}"/>
    <cellStyle name="Comma 3" xfId="43" xr:uid="{00000000-0005-0000-0000-00003A000000}"/>
    <cellStyle name="Comma 3 2" xfId="154" xr:uid="{00000000-0005-0000-0000-000065000000}"/>
    <cellStyle name="Comma 3 2 2" xfId="202" xr:uid="{B88C4C17-252C-4687-83BD-7BC7F6E0BF6F}"/>
    <cellStyle name="Comma 3 2 3" xfId="273" xr:uid="{167214A8-98EB-4F79-8DC8-8C2641A21E74}"/>
    <cellStyle name="Comma 3 3" xfId="91" xr:uid="{00000000-0005-0000-0000-000064000000}"/>
    <cellStyle name="Comma 3 3 2" xfId="249" xr:uid="{532EF085-E9F4-466C-AB0D-B4E58A447E4E}"/>
    <cellStyle name="Comma 3 4" xfId="177" xr:uid="{76B421A6-DAC0-4B34-AD98-3B97C57EE1D3}"/>
    <cellStyle name="Comma 3 5" xfId="226" xr:uid="{18AF4080-C422-49C8-B88D-2CBF69F29EF6}"/>
    <cellStyle name="Comma 4" xfId="52" xr:uid="{00000000-0005-0000-0000-00003B000000}"/>
    <cellStyle name="Comma 4 2" xfId="162" xr:uid="{00000000-0005-0000-0000-000067000000}"/>
    <cellStyle name="Comma 4 2 2" xfId="210" xr:uid="{5EC93B1A-E3F8-454B-865B-ABFFA01000B7}"/>
    <cellStyle name="Comma 4 2 3" xfId="281" xr:uid="{CFBE53BC-B880-432E-83FA-B067EAA36340}"/>
    <cellStyle name="Comma 4 3" xfId="99" xr:uid="{00000000-0005-0000-0000-000066000000}"/>
    <cellStyle name="Comma 4 3 2" xfId="257" xr:uid="{AEA6E297-EE6B-4144-8D95-02ECD6BF38A2}"/>
    <cellStyle name="Comma 4 4" xfId="185" xr:uid="{C12385FF-1A31-4032-98E6-94588C9DC36E}"/>
    <cellStyle name="Comma 4 5" xfId="234" xr:uid="{8CBB71FF-C6E4-4229-A92C-017F124B8708}"/>
    <cellStyle name="Comma 5" xfId="116" xr:uid="{00000000-0005-0000-0000-000068000000}"/>
    <cellStyle name="Comma 5 2" xfId="201" xr:uid="{A8E0CF1B-7E7A-49BA-8F06-30F1BBAD9758}"/>
    <cellStyle name="Comma 5 2 2" xfId="296" xr:uid="{928DFE38-2467-4A1B-AFCB-CF68BBFB35E5}"/>
    <cellStyle name="Comma 6" xfId="114" xr:uid="{00000000-0005-0000-0000-000069000000}"/>
    <cellStyle name="Comma 6 2" xfId="200" xr:uid="{4B5E383B-EFB4-42CC-A510-98DC84CDDAB8}"/>
    <cellStyle name="Comma 6 3" xfId="272" xr:uid="{06200FD8-F6A3-46AC-9B74-063CDFD97172}"/>
    <cellStyle name="Comma 7" xfId="176" xr:uid="{1C518639-875A-477E-9BCE-2BFB65170E72}"/>
    <cellStyle name="Explanatory Text" xfId="17" builtinId="53" customBuiltin="1"/>
    <cellStyle name="Explanatory Text 2" xfId="64" xr:uid="{00000000-0005-0000-0000-00003D000000}"/>
    <cellStyle name="Explanatory Text 3" xfId="128" xr:uid="{00000000-0005-0000-0000-00006C000000}"/>
    <cellStyle name="Good" xfId="7" builtinId="26" customBuiltin="1"/>
    <cellStyle name="Good 2" xfId="54" xr:uid="{00000000-0005-0000-0000-00003F000000}"/>
    <cellStyle name="Good 3" xfId="118" xr:uid="{00000000-0005-0000-0000-00006F000000}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Input 2" xfId="57" xr:uid="{00000000-0005-0000-0000-000045000000}"/>
    <cellStyle name="Input 3" xfId="121" xr:uid="{00000000-0005-0000-0000-000076000000}"/>
    <cellStyle name="Linked Cell" xfId="13" builtinId="24" customBuiltin="1"/>
    <cellStyle name="Linked Cell 2" xfId="60" xr:uid="{00000000-0005-0000-0000-000047000000}"/>
    <cellStyle name="Linked Cell 3" xfId="124" xr:uid="{00000000-0005-0000-0000-000079000000}"/>
    <cellStyle name="Neutral" xfId="9" builtinId="28" customBuiltin="1"/>
    <cellStyle name="Neutral 2" xfId="56" xr:uid="{00000000-0005-0000-0000-000049000000}"/>
    <cellStyle name="Neutral 3" xfId="120" xr:uid="{00000000-0005-0000-0000-00007C000000}"/>
    <cellStyle name="Normal" xfId="0" builtinId="0"/>
    <cellStyle name="Normal 2" xfId="45" xr:uid="{00000000-0005-0000-0000-00004B000000}"/>
    <cellStyle name="Normal 2 2" xfId="47" xr:uid="{00000000-0005-0000-0000-00004C000000}"/>
    <cellStyle name="Normal 2 2 2" xfId="90" xr:uid="{00000000-0005-0000-0000-00004D000000}"/>
    <cellStyle name="Normal 2 2 2 2" xfId="158" xr:uid="{00000000-0005-0000-0000-000080000000}"/>
    <cellStyle name="Normal 2 2 2 2 2" xfId="277" xr:uid="{EE623789-442C-4E0E-92DC-6B149749F4F3}"/>
    <cellStyle name="Normal 2 2 2 3" xfId="206" xr:uid="{3C9C0461-6501-49FE-A493-7D4F5E6D18E0}"/>
    <cellStyle name="Normal 2 2 2 4" xfId="248" xr:uid="{32D5F1EE-8B85-4FD7-8FF6-7D56C9FF5D2A}"/>
    <cellStyle name="Normal 2 2 3" xfId="95" xr:uid="{00000000-0005-0000-0000-00007F000000}"/>
    <cellStyle name="Normal 2 2 3 2" xfId="253" xr:uid="{A03A02DF-A71C-4384-83B3-E58A559C0235}"/>
    <cellStyle name="Normal 2 2 4" xfId="181" xr:uid="{07BB00DF-D6DA-4BE1-A4FD-EFDCB0512DB9}"/>
    <cellStyle name="Normal 2 2 4 2" xfId="295" xr:uid="{AC7E7627-4F84-4589-951B-3FEB0E6034F0}"/>
    <cellStyle name="Normal 2 2 5" xfId="225" xr:uid="{71B7988A-48E8-4C86-A163-3DE17F1516E8}"/>
    <cellStyle name="Normal 2 2 5 2" xfId="297" xr:uid="{58614AD0-CAAD-4E39-83DF-2F61B56055DF}"/>
    <cellStyle name="Normal 2 2 6" xfId="230" xr:uid="{97EF0F3B-D6C7-4AEC-BD4A-DE5B11E60013}"/>
    <cellStyle name="Normal 2 3" xfId="49" xr:uid="{00000000-0005-0000-0000-00004E000000}"/>
    <cellStyle name="Normal 2 4" xfId="156" xr:uid="{00000000-0005-0000-0000-000082000000}"/>
    <cellStyle name="Normal 2 4 2" xfId="204" xr:uid="{EA4D509B-04FA-4A82-8EF9-C793F1888B4D}"/>
    <cellStyle name="Normal 2 4 3" xfId="275" xr:uid="{F64353C4-6D54-499E-AAF8-F4D4D30C8654}"/>
    <cellStyle name="Normal 2 5" xfId="93" xr:uid="{00000000-0005-0000-0000-00007E000000}"/>
    <cellStyle name="Normal 2 5 2" xfId="251" xr:uid="{36E8EB43-36B0-484F-85FB-0FF7AD5E8EE8}"/>
    <cellStyle name="Normal 2 6" xfId="179" xr:uid="{B7FCC614-BB1D-448A-9CB4-72C3085AC566}"/>
    <cellStyle name="Normal 2 7" xfId="228" xr:uid="{B4D99229-6DC0-4C4E-A274-27F3E1ECDF02}"/>
    <cellStyle name="Normal 3" xfId="46" xr:uid="{00000000-0005-0000-0000-00004F000000}"/>
    <cellStyle name="Normal 3 2" xfId="157" xr:uid="{00000000-0005-0000-0000-000084000000}"/>
    <cellStyle name="Normal 3 2 2" xfId="205" xr:uid="{76970C10-3F8F-4B10-B887-C6D1BAB46981}"/>
    <cellStyle name="Normal 3 2 3" xfId="276" xr:uid="{43284F8A-831F-44AF-9ECF-283E15291C96}"/>
    <cellStyle name="Normal 3 3" xfId="94" xr:uid="{00000000-0005-0000-0000-000083000000}"/>
    <cellStyle name="Normal 3 3 2" xfId="252" xr:uid="{B06C61C4-C712-43FE-B685-0EE1AD1E20EB}"/>
    <cellStyle name="Normal 3 4" xfId="180" xr:uid="{E8CBE714-679B-40EE-8E3A-2A1B95AA584B}"/>
    <cellStyle name="Normal 3 5" xfId="229" xr:uid="{E5EBB8BE-08CE-4616-81F7-010B085C1FC4}"/>
    <cellStyle name="Normal 4" xfId="51" xr:uid="{00000000-0005-0000-0000-000050000000}"/>
    <cellStyle name="Normal 4 2" xfId="161" xr:uid="{00000000-0005-0000-0000-000086000000}"/>
    <cellStyle name="Normal 4 2 2" xfId="209" xr:uid="{1EAEED9D-5EA2-4F44-A56E-C60825D82826}"/>
    <cellStyle name="Normal 4 2 3" xfId="280" xr:uid="{A41EF938-929A-4429-9E09-014B5621541D}"/>
    <cellStyle name="Normal 4 3" xfId="98" xr:uid="{00000000-0005-0000-0000-000085000000}"/>
    <cellStyle name="Normal 4 3 2" xfId="256" xr:uid="{9C4C4295-6FE6-44E1-B2F2-96774E027642}"/>
    <cellStyle name="Normal 4 4" xfId="184" xr:uid="{B8869D44-5098-4D89-9E6C-74D791312EE8}"/>
    <cellStyle name="Normal 4 5" xfId="233" xr:uid="{D715DA3E-CCCC-4296-8576-DC46187F3BCB}"/>
    <cellStyle name="Normal 5" xfId="115" xr:uid="{00000000-0005-0000-0000-000087000000}"/>
    <cellStyle name="Normal 6" xfId="113" xr:uid="{00000000-0005-0000-0000-000088000000}"/>
    <cellStyle name="Normal 6 2" xfId="199" xr:uid="{7498ECC9-A408-461A-B4FC-9A4834881055}"/>
    <cellStyle name="Normal 6 3" xfId="271" xr:uid="{22E36CFE-FBA6-4536-A22A-286E89C4CDC4}"/>
    <cellStyle name="Note" xfId="16" builtinId="10" customBuiltin="1"/>
    <cellStyle name="Note 2" xfId="63" xr:uid="{00000000-0005-0000-0000-000052000000}"/>
    <cellStyle name="Note 2 2" xfId="163" xr:uid="{00000000-0005-0000-0000-00008B000000}"/>
    <cellStyle name="Note 2 2 2" xfId="211" xr:uid="{FF4BF62B-3292-4421-87BF-1DEA44F5067F}"/>
    <cellStyle name="Note 2 2 3" xfId="282" xr:uid="{0FC90343-5236-43C5-BD19-001F178B248A}"/>
    <cellStyle name="Note 2 3" xfId="100" xr:uid="{00000000-0005-0000-0000-00008A000000}"/>
    <cellStyle name="Note 2 3 2" xfId="258" xr:uid="{83E3B515-207C-47BC-9359-740BC8E4FC04}"/>
    <cellStyle name="Note 2 4" xfId="186" xr:uid="{62AA3A43-9314-4494-9F51-5B8FD56958EA}"/>
    <cellStyle name="Note 2 5" xfId="235" xr:uid="{79CE8259-45A5-469D-A8DB-BD2E36B4096E}"/>
    <cellStyle name="Note 3" xfId="127" xr:uid="{00000000-0005-0000-0000-00008C000000}"/>
    <cellStyle name="Output" xfId="11" builtinId="21" customBuiltin="1"/>
    <cellStyle name="Output 2" xfId="58" xr:uid="{00000000-0005-0000-0000-000054000000}"/>
    <cellStyle name="Output 3" xfId="122" xr:uid="{00000000-0005-0000-0000-00008F000000}"/>
    <cellStyle name="Percent" xfId="224" builtinId="5"/>
    <cellStyle name="Title" xfId="2" builtinId="15" customBuiltin="1"/>
    <cellStyle name="Title 2" xfId="53" xr:uid="{00000000-0005-0000-0000-000056000000}"/>
    <cellStyle name="Title 3" xfId="117" xr:uid="{00000000-0005-0000-0000-000092000000}"/>
    <cellStyle name="Total" xfId="18" builtinId="25" customBuiltin="1"/>
    <cellStyle name="Total 2" xfId="65" xr:uid="{00000000-0005-0000-0000-000058000000}"/>
    <cellStyle name="Total 3" xfId="129" xr:uid="{00000000-0005-0000-0000-000095000000}"/>
    <cellStyle name="Warning Text" xfId="15" builtinId="11" customBuiltin="1"/>
    <cellStyle name="Warning Text 2" xfId="62" xr:uid="{00000000-0005-0000-0000-00005A000000}"/>
    <cellStyle name="Warning Text 3" xfId="126" xr:uid="{00000000-0005-0000-0000-00009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B1ABE-C6B5-42DD-A18D-CFC74D24D4D7}">
  <dimension ref="A1:E46"/>
  <sheetViews>
    <sheetView tabSelected="1" workbookViewId="0">
      <selection activeCell="C1" sqref="C1:D1048576"/>
    </sheetView>
  </sheetViews>
  <sheetFormatPr defaultColWidth="8.796875" defaultRowHeight="18.75" x14ac:dyDescent="0.3"/>
  <cols>
    <col min="1" max="1" width="30.8984375" style="7" customWidth="1"/>
    <col min="2" max="2" width="21.296875" style="7" customWidth="1"/>
    <col min="3" max="3" width="18.296875" style="7" bestFit="1" customWidth="1"/>
    <col min="4" max="5" width="18.296875" style="20" bestFit="1" customWidth="1"/>
    <col min="6" max="16384" width="8.796875" style="7"/>
  </cols>
  <sheetData>
    <row r="1" spans="1:4" x14ac:dyDescent="0.3">
      <c r="A1" s="62" t="s">
        <v>95</v>
      </c>
    </row>
    <row r="2" spans="1:4" ht="33.75" x14ac:dyDescent="0.5">
      <c r="A2" s="88" t="s">
        <v>113</v>
      </c>
      <c r="B2" s="88"/>
      <c r="C2" s="88"/>
      <c r="D2" s="88"/>
    </row>
    <row r="3" spans="1:4" x14ac:dyDescent="0.3">
      <c r="A3" s="2"/>
      <c r="B3" s="68" t="s">
        <v>112</v>
      </c>
      <c r="C3" s="47" t="s">
        <v>90</v>
      </c>
      <c r="D3" s="47" t="s">
        <v>89</v>
      </c>
    </row>
    <row r="4" spans="1:4" x14ac:dyDescent="0.3">
      <c r="A4" s="2" t="s">
        <v>30</v>
      </c>
      <c r="B4" s="47" t="s">
        <v>0</v>
      </c>
      <c r="C4" s="47" t="s">
        <v>110</v>
      </c>
      <c r="D4" s="47" t="s">
        <v>111</v>
      </c>
    </row>
    <row r="5" spans="1:4" x14ac:dyDescent="0.3">
      <c r="A5" s="3" t="s">
        <v>1</v>
      </c>
      <c r="B5" s="4">
        <v>986040359.36000001</v>
      </c>
      <c r="C5" s="73">
        <f>(B5-'VAT Sectoral  Q1 - Q4, 2020'!E5)/'VAT Sectoral  Q1 - Q4, 2020'!E5*100</f>
        <v>-35.125987240406452</v>
      </c>
      <c r="D5" s="73">
        <f>(B5-'VAT Sectoral  Q1 - Q4, 2020'!B5)/'VAT Sectoral  Q1 - Q4, 2020'!B5*100</f>
        <v>1.3123256666491552</v>
      </c>
    </row>
    <row r="6" spans="1:4" x14ac:dyDescent="0.3">
      <c r="A6" s="3" t="s">
        <v>2</v>
      </c>
      <c r="B6" s="4">
        <v>642854067.21000004</v>
      </c>
      <c r="C6" s="73">
        <f>(B6-'VAT Sectoral  Q1 - Q4, 2020'!E6)/'VAT Sectoral  Q1 - Q4, 2020'!E6*100</f>
        <v>-1.189888950777809</v>
      </c>
      <c r="D6" s="73">
        <f>(B6-'VAT Sectoral  Q1 - Q4, 2020'!B6)/'VAT Sectoral  Q1 - Q4, 2020'!B6*100</f>
        <v>-14.46515442741439</v>
      </c>
    </row>
    <row r="7" spans="1:4" x14ac:dyDescent="0.3">
      <c r="A7" s="3" t="s">
        <v>3</v>
      </c>
      <c r="B7" s="4">
        <v>3282578849.3000002</v>
      </c>
      <c r="C7" s="73">
        <f>(B7-'VAT Sectoral  Q1 - Q4, 2020'!E7)/'VAT Sectoral  Q1 - Q4, 2020'!E7*100</f>
        <v>-55.402877641248004</v>
      </c>
      <c r="D7" s="73">
        <f>(B7-'VAT Sectoral  Q1 - Q4, 2020'!B7)/'VAT Sectoral  Q1 - Q4, 2020'!B7*100</f>
        <v>-39.498015041278215</v>
      </c>
    </row>
    <row r="8" spans="1:4" x14ac:dyDescent="0.3">
      <c r="A8" s="3" t="s">
        <v>4</v>
      </c>
      <c r="B8" s="4">
        <v>11854652195.68</v>
      </c>
      <c r="C8" s="73">
        <f>(B8-'VAT Sectoral  Q1 - Q4, 2020'!E8)/'VAT Sectoral  Q1 - Q4, 2020'!E8*100</f>
        <v>-37.897448146865827</v>
      </c>
      <c r="D8" s="73">
        <f>(B8-'VAT Sectoral  Q1 - Q4, 2020'!B8)/'VAT Sectoral  Q1 - Q4, 2020'!B8*100</f>
        <v>-17.316510511592579</v>
      </c>
    </row>
    <row r="9" spans="1:4" x14ac:dyDescent="0.3">
      <c r="A9" s="3" t="s">
        <v>5</v>
      </c>
      <c r="B9" s="4">
        <v>2881419694.77</v>
      </c>
      <c r="C9" s="73">
        <f>(B9-'VAT Sectoral  Q1 - Q4, 2020'!E9)/'VAT Sectoral  Q1 - Q4, 2020'!E9*100</f>
        <v>-15.612475439660948</v>
      </c>
      <c r="D9" s="73">
        <f>(B9-'VAT Sectoral  Q1 - Q4, 2020'!B9)/'VAT Sectoral  Q1 - Q4, 2020'!B9*100</f>
        <v>1.4249059960863091</v>
      </c>
    </row>
    <row r="10" spans="1:4" x14ac:dyDescent="0.3">
      <c r="A10" s="3" t="s">
        <v>6</v>
      </c>
      <c r="B10" s="4">
        <v>981027373.87</v>
      </c>
      <c r="C10" s="73">
        <f>(B10-'VAT Sectoral  Q1 - Q4, 2020'!E10)/'VAT Sectoral  Q1 - Q4, 2020'!E10*100</f>
        <v>4.0244747505688361</v>
      </c>
      <c r="D10" s="73">
        <f>(B10-'VAT Sectoral  Q1 - Q4, 2020'!B10)/'VAT Sectoral  Q1 - Q4, 2020'!B10*100</f>
        <v>72.403748523031879</v>
      </c>
    </row>
    <row r="11" spans="1:4" x14ac:dyDescent="0.3">
      <c r="A11" s="3" t="s">
        <v>7</v>
      </c>
      <c r="B11" s="4">
        <v>22803848338.299999</v>
      </c>
      <c r="C11" s="73">
        <f>(B11-'VAT Sectoral  Q1 - Q4, 2020'!E11)/'VAT Sectoral  Q1 - Q4, 2020'!E11*100</f>
        <v>-9.3244923528043913</v>
      </c>
      <c r="D11" s="73">
        <f>(B11-'VAT Sectoral  Q1 - Q4, 2020'!B11)/'VAT Sectoral  Q1 - Q4, 2020'!B11*100</f>
        <v>32.691918816987389</v>
      </c>
    </row>
    <row r="12" spans="1:4" x14ac:dyDescent="0.3">
      <c r="A12" s="3" t="s">
        <v>8</v>
      </c>
      <c r="B12" s="4">
        <v>1134262645.71</v>
      </c>
      <c r="C12" s="73">
        <f>(B12-'VAT Sectoral  Q1 - Q4, 2020'!E12)/'VAT Sectoral  Q1 - Q4, 2020'!E12*100</f>
        <v>-51.327006291893859</v>
      </c>
      <c r="D12" s="73">
        <f>(B12-'VAT Sectoral  Q1 - Q4, 2020'!B12)/'VAT Sectoral  Q1 - Q4, 2020'!B12*100</f>
        <v>2.6995527115488969</v>
      </c>
    </row>
    <row r="13" spans="1:4" x14ac:dyDescent="0.3">
      <c r="A13" s="3" t="s">
        <v>9</v>
      </c>
      <c r="B13" s="4">
        <v>8794586842.1599998</v>
      </c>
      <c r="C13" s="73">
        <f>(B13-'VAT Sectoral  Q1 - Q4, 2020'!E13)/'VAT Sectoral  Q1 - Q4, 2020'!E13*100</f>
        <v>16.999070126904854</v>
      </c>
      <c r="D13" s="73">
        <f>(B13-'VAT Sectoral  Q1 - Q4, 2020'!B13)/'VAT Sectoral  Q1 - Q4, 2020'!B13*100</f>
        <v>34.245985728708547</v>
      </c>
    </row>
    <row r="14" spans="1:4" x14ac:dyDescent="0.3">
      <c r="A14" s="3" t="s">
        <v>10</v>
      </c>
      <c r="B14" s="4">
        <v>1272423968.6800001</v>
      </c>
      <c r="C14" s="73">
        <f>(B14-'VAT Sectoral  Q1 - Q4, 2020'!E14)/'VAT Sectoral  Q1 - Q4, 2020'!E14*100</f>
        <v>21.697936952626463</v>
      </c>
      <c r="D14" s="73">
        <f>(B14-'VAT Sectoral  Q1 - Q4, 2020'!B14)/'VAT Sectoral  Q1 - Q4, 2020'!B14*100</f>
        <v>-1.6674764140775999</v>
      </c>
    </row>
    <row r="15" spans="1:4" x14ac:dyDescent="0.3">
      <c r="A15" s="3" t="s">
        <v>11</v>
      </c>
      <c r="B15" s="4">
        <v>2856389920.3499999</v>
      </c>
      <c r="C15" s="73">
        <f>(B15-'VAT Sectoral  Q1 - Q4, 2020'!E15)/'VAT Sectoral  Q1 - Q4, 2020'!E15*100</f>
        <v>25.718833298722714</v>
      </c>
      <c r="D15" s="73">
        <f>(B15-'VAT Sectoral  Q1 - Q4, 2020'!B15)/'VAT Sectoral  Q1 - Q4, 2020'!B15*100</f>
        <v>13.296477355696329</v>
      </c>
    </row>
    <row r="16" spans="1:4" x14ac:dyDescent="0.3">
      <c r="A16" s="3" t="s">
        <v>12</v>
      </c>
      <c r="B16" s="4">
        <v>403973804.64999998</v>
      </c>
      <c r="C16" s="73">
        <f>(B16-'VAT Sectoral  Q1 - Q4, 2020'!E16)/'VAT Sectoral  Q1 - Q4, 2020'!E16*100</f>
        <v>-23.88287341617696</v>
      </c>
      <c r="D16" s="73">
        <f>(B16-'VAT Sectoral  Q1 - Q4, 2020'!B16)/'VAT Sectoral  Q1 - Q4, 2020'!B16*100</f>
        <v>26.62336574318886</v>
      </c>
    </row>
    <row r="17" spans="1:4" x14ac:dyDescent="0.3">
      <c r="A17" s="3" t="s">
        <v>13</v>
      </c>
      <c r="B17" s="4">
        <v>48355567.93</v>
      </c>
      <c r="C17" s="73">
        <f>(B17-'VAT Sectoral  Q1 - Q4, 2020'!E17)/'VAT Sectoral  Q1 - Q4, 2020'!E17*100</f>
        <v>-17.869880350016061</v>
      </c>
      <c r="D17" s="73">
        <f>(B17-'VAT Sectoral  Q1 - Q4, 2020'!B17)/'VAT Sectoral  Q1 - Q4, 2020'!B17*100</f>
        <v>-21.797355564947033</v>
      </c>
    </row>
    <row r="18" spans="1:4" x14ac:dyDescent="0.3">
      <c r="A18" s="3" t="s">
        <v>14</v>
      </c>
      <c r="B18" s="4">
        <v>5589410739.5900202</v>
      </c>
      <c r="C18" s="73">
        <f>(B18-'VAT Sectoral  Q1 - Q4, 2020'!E18)/'VAT Sectoral  Q1 - Q4, 2020'!E18*100</f>
        <v>-2.7875116132491393</v>
      </c>
      <c r="D18" s="73">
        <f>(B18-'VAT Sectoral  Q1 - Q4, 2020'!B18)/'VAT Sectoral  Q1 - Q4, 2020'!B18*100</f>
        <v>-4.3251614454549392</v>
      </c>
    </row>
    <row r="19" spans="1:4" x14ac:dyDescent="0.3">
      <c r="A19" s="3" t="s">
        <v>15</v>
      </c>
      <c r="B19" s="4">
        <v>1586184178.5999999</v>
      </c>
      <c r="C19" s="73">
        <f>(B19-'VAT Sectoral  Q1 - Q4, 2020'!E19)/'VAT Sectoral  Q1 - Q4, 2020'!E19*100</f>
        <v>11.397840156907304</v>
      </c>
      <c r="D19" s="73">
        <f>(B19-'VAT Sectoral  Q1 - Q4, 2020'!B19)/'VAT Sectoral  Q1 - Q4, 2020'!B19*100</f>
        <v>167.91115975566325</v>
      </c>
    </row>
    <row r="20" spans="1:4" x14ac:dyDescent="0.3">
      <c r="A20" s="3" t="s">
        <v>16</v>
      </c>
      <c r="B20" s="4">
        <v>3017954508.8699999</v>
      </c>
      <c r="C20" s="73">
        <f>(B20-'VAT Sectoral  Q1 - Q4, 2020'!E20)/'VAT Sectoral  Q1 - Q4, 2020'!E20*100</f>
        <v>38.299736157914168</v>
      </c>
      <c r="D20" s="73">
        <f>(B20-'VAT Sectoral  Q1 - Q4, 2020'!B20)/'VAT Sectoral  Q1 - Q4, 2020'!B20*100</f>
        <v>26.525380280189648</v>
      </c>
    </row>
    <row r="21" spans="1:4" x14ac:dyDescent="0.3">
      <c r="A21" s="3" t="s">
        <v>17</v>
      </c>
      <c r="B21" s="4">
        <v>15795449899.48</v>
      </c>
      <c r="C21" s="73">
        <f>(B21-'VAT Sectoral  Q1 - Q4, 2020'!E21)/'VAT Sectoral  Q1 - Q4, 2020'!E21*100</f>
        <v>14.233286467114702</v>
      </c>
      <c r="D21" s="73">
        <f>(B21-'VAT Sectoral  Q1 - Q4, 2020'!B21)/'VAT Sectoral  Q1 - Q4, 2020'!B21*100</f>
        <v>68.869235793181673</v>
      </c>
    </row>
    <row r="22" spans="1:4" x14ac:dyDescent="0.3">
      <c r="A22" s="3" t="s">
        <v>18</v>
      </c>
      <c r="B22" s="4">
        <v>49405106053.279999</v>
      </c>
      <c r="C22" s="73">
        <f>(B22-'VAT Sectoral  Q1 - Q4, 2020'!E22)/'VAT Sectoral  Q1 - Q4, 2020'!E22*100</f>
        <v>25.246234718563748</v>
      </c>
      <c r="D22" s="73">
        <f>(B22-'VAT Sectoral  Q1 - Q4, 2020'!B22)/'VAT Sectoral  Q1 - Q4, 2020'!B22*100</f>
        <v>32.197207106493721</v>
      </c>
    </row>
    <row r="23" spans="1:4" x14ac:dyDescent="0.3">
      <c r="A23" s="3" t="s">
        <v>19</v>
      </c>
      <c r="B23" s="4">
        <v>2171211828.1900001</v>
      </c>
      <c r="C23" s="73">
        <f>(B23-'VAT Sectoral  Q1 - Q4, 2020'!E23)/'VAT Sectoral  Q1 - Q4, 2020'!E23*100</f>
        <v>11.730071949339804</v>
      </c>
      <c r="D23" s="73">
        <f>(B23-'VAT Sectoral  Q1 - Q4, 2020'!B23)/'VAT Sectoral  Q1 - Q4, 2020'!B23*100</f>
        <v>65.472111988153941</v>
      </c>
    </row>
    <row r="24" spans="1:4" x14ac:dyDescent="0.3">
      <c r="A24" s="3" t="s">
        <v>20</v>
      </c>
      <c r="B24" s="4">
        <v>339277853.04000002</v>
      </c>
      <c r="C24" s="73">
        <f>(B24-'VAT Sectoral  Q1 - Q4, 2020'!E24)/'VAT Sectoral  Q1 - Q4, 2020'!E24*100</f>
        <v>-8.3827129982245232</v>
      </c>
      <c r="D24" s="73">
        <f>(B24-'VAT Sectoral  Q1 - Q4, 2020'!B24)/'VAT Sectoral  Q1 - Q4, 2020'!B24*100</f>
        <v>-2.6623194182292331</v>
      </c>
    </row>
    <row r="25" spans="1:4" x14ac:dyDescent="0.3">
      <c r="A25" s="3" t="s">
        <v>21</v>
      </c>
      <c r="B25" s="4">
        <v>77017755.950000003</v>
      </c>
      <c r="C25" s="73">
        <f>(B25-'VAT Sectoral  Q1 - Q4, 2020'!E25)/'VAT Sectoral  Q1 - Q4, 2020'!E25*100</f>
        <v>-58.52915829235306</v>
      </c>
      <c r="D25" s="73">
        <f>(B25-'VAT Sectoral  Q1 - Q4, 2020'!B25)/'VAT Sectoral  Q1 - Q4, 2020'!B25*100</f>
        <v>-91.136630897315811</v>
      </c>
    </row>
    <row r="26" spans="1:4" x14ac:dyDescent="0.3">
      <c r="A26" s="3" t="s">
        <v>22</v>
      </c>
      <c r="B26" s="4">
        <v>42501351926.489998</v>
      </c>
      <c r="C26" s="73">
        <f>(B26-'VAT Sectoral  Q1 - Q4, 2020'!E26)/'VAT Sectoral  Q1 - Q4, 2020'!E26*100</f>
        <v>0.28658899362493867</v>
      </c>
      <c r="D26" s="73">
        <f>(B26-'VAT Sectoral  Q1 - Q4, 2020'!B26)/'VAT Sectoral  Q1 - Q4, 2020'!B26*100</f>
        <v>10.977628256728956</v>
      </c>
    </row>
    <row r="27" spans="1:4" x14ac:dyDescent="0.3">
      <c r="A27" s="3" t="s">
        <v>23</v>
      </c>
      <c r="B27" s="4">
        <v>1152496500.5</v>
      </c>
      <c r="C27" s="73">
        <f>(B27-'VAT Sectoral  Q1 - Q4, 2020'!E27)/'VAT Sectoral  Q1 - Q4, 2020'!E27*100</f>
        <v>-11.580687553492718</v>
      </c>
      <c r="D27" s="73">
        <f>(B27-'VAT Sectoral  Q1 - Q4, 2020'!B27)/'VAT Sectoral  Q1 - Q4, 2020'!B27*100</f>
        <v>4.2061958106410602</v>
      </c>
    </row>
    <row r="28" spans="1:4" x14ac:dyDescent="0.3">
      <c r="A28" s="3" t="s">
        <v>24</v>
      </c>
      <c r="B28" s="4">
        <v>821663120.49000001</v>
      </c>
      <c r="C28" s="73">
        <f>(B28-'VAT Sectoral  Q1 - Q4, 2020'!E28)/'VAT Sectoral  Q1 - Q4, 2020'!E28*100</f>
        <v>14.079719976554919</v>
      </c>
      <c r="D28" s="73">
        <f>(B28-'VAT Sectoral  Q1 - Q4, 2020'!B28)/'VAT Sectoral  Q1 - Q4, 2020'!B28*100</f>
        <v>48.618266081826391</v>
      </c>
    </row>
    <row r="29" spans="1:4" x14ac:dyDescent="0.3">
      <c r="A29" s="3" t="s">
        <v>25</v>
      </c>
      <c r="B29" s="4">
        <v>26956141165.569901</v>
      </c>
      <c r="C29" s="73">
        <f>(B29-'VAT Sectoral  Q1 - Q4, 2020'!E29)/'VAT Sectoral  Q1 - Q4, 2020'!E29*100</f>
        <v>59.574393628651848</v>
      </c>
      <c r="D29" s="73">
        <f>(B29-'VAT Sectoral  Q1 - Q4, 2020'!B29)/'VAT Sectoral  Q1 - Q4, 2020'!B29*100</f>
        <v>152.78817629979571</v>
      </c>
    </row>
    <row r="30" spans="1:4" x14ac:dyDescent="0.3">
      <c r="A30" s="3" t="s">
        <v>26</v>
      </c>
      <c r="B30" s="4">
        <v>2278306205.5</v>
      </c>
      <c r="C30" s="73">
        <f>(B30-'VAT Sectoral  Q1 - Q4, 2020'!E30)/'VAT Sectoral  Q1 - Q4, 2020'!E30*100</f>
        <v>-9.3815251381090405</v>
      </c>
      <c r="D30" s="73">
        <f>(B30-'VAT Sectoral  Q1 - Q4, 2020'!B30)/'VAT Sectoral  Q1 - Q4, 2020'!B30*100</f>
        <v>9.9060048771277547</v>
      </c>
    </row>
    <row r="31" spans="1:4" x14ac:dyDescent="0.3">
      <c r="A31" s="3" t="s">
        <v>27</v>
      </c>
      <c r="B31" s="4">
        <v>289413987.02999997</v>
      </c>
      <c r="C31" s="73">
        <f>(B31-'VAT Sectoral  Q1 - Q4, 2020'!E31)/'VAT Sectoral  Q1 - Q4, 2020'!E31*100</f>
        <v>-18.187112686428136</v>
      </c>
      <c r="D31" s="73">
        <f>(B31-'VAT Sectoral  Q1 - Q4, 2020'!B31)/'VAT Sectoral  Q1 - Q4, 2020'!B31*100</f>
        <v>-5.4359028357519739</v>
      </c>
    </row>
    <row r="32" spans="1:4" x14ac:dyDescent="0.3">
      <c r="A32" s="3" t="s">
        <v>28</v>
      </c>
      <c r="B32" s="4">
        <v>14928764197.559999</v>
      </c>
      <c r="C32" s="73">
        <f>(B32-'VAT Sectoral  Q1 - Q4, 2020'!E32)/'VAT Sectoral  Q1 - Q4, 2020'!E32*100</f>
        <v>31.525601427852155</v>
      </c>
      <c r="D32" s="73">
        <f>(B32-'VAT Sectoral  Q1 - Q4, 2020'!B32)/'VAT Sectoral  Q1 - Q4, 2020'!B32*100</f>
        <v>94.765344970999024</v>
      </c>
    </row>
    <row r="33" spans="1:5" x14ac:dyDescent="0.3">
      <c r="A33" s="5" t="s">
        <v>34</v>
      </c>
      <c r="B33" s="6">
        <v>224852163548.10999</v>
      </c>
      <c r="C33" s="6">
        <f>(B33-'VAT Sectoral  Q1 - Q4, 2020'!E33)/'VAT Sectoral  Q1 - Q4, 2020'!E33*100</f>
        <v>5.8008333911376484</v>
      </c>
      <c r="D33" s="6">
        <f>(B33-'VAT Sectoral  Q1 - Q4, 2020'!B33)/'VAT Sectoral  Q1 - Q4, 2020'!B33*100</f>
        <v>30.218118825989905</v>
      </c>
    </row>
    <row r="34" spans="1:5" x14ac:dyDescent="0.3">
      <c r="A34" s="9" t="s">
        <v>33</v>
      </c>
      <c r="B34" s="13">
        <v>171656261887.12399</v>
      </c>
      <c r="C34" s="13">
        <f>(B34-'VAT Sectoral  Q1 - Q4, 2020'!E34)/'VAT Sectoral  Q1 - Q4, 2020'!E34*100</f>
        <v>19.743423828355571</v>
      </c>
      <c r="D34" s="13">
        <f>(B34-'VAT Sectoral  Q1 - Q4, 2020'!B34)/'VAT Sectoral  Q1 - Q4, 2020'!B34*100</f>
        <v>116.42279903694882</v>
      </c>
    </row>
    <row r="35" spans="1:5" x14ac:dyDescent="0.3">
      <c r="A35" s="10" t="s">
        <v>32</v>
      </c>
      <c r="B35" s="14">
        <v>99881585219.130005</v>
      </c>
      <c r="C35" s="14">
        <f>(B35-'VAT Sectoral  Q1 - Q4, 2020'!E35)/'VAT Sectoral  Q1 - Q4, 2020'!E35*100</f>
        <v>1.0836542703108485</v>
      </c>
      <c r="D35" s="14">
        <f>(B35-'VAT Sectoral  Q1 - Q4, 2020'!B35)/'VAT Sectoral  Q1 - Q4, 2020'!B35*100</f>
        <v>37.596135270638307</v>
      </c>
    </row>
    <row r="36" spans="1:5" x14ac:dyDescent="0.3">
      <c r="A36" s="11" t="s">
        <v>29</v>
      </c>
      <c r="B36" s="69">
        <v>496390010654.36401</v>
      </c>
      <c r="C36" s="69">
        <f>(B36-'VAT Sectoral  Q1 - Q4, 2020'!E36)/'VAT Sectoral  Q1 - Q4, 2020'!E36*100</f>
        <v>9.1715153049589215</v>
      </c>
      <c r="D36" s="69">
        <f>(B36-'VAT Sectoral  Q1 - Q4, 2020'!B36)/'VAT Sectoral  Q1 - Q4, 2020'!B36*100</f>
        <v>52.933436857980979</v>
      </c>
    </row>
    <row r="38" spans="1:5" x14ac:dyDescent="0.3">
      <c r="B38" s="83"/>
    </row>
    <row r="39" spans="1:5" ht="21" x14ac:dyDescent="0.35">
      <c r="A39" s="71"/>
      <c r="B39" s="20"/>
      <c r="C39" s="20"/>
      <c r="D39" s="7"/>
      <c r="E39" s="7"/>
    </row>
    <row r="40" spans="1:5" x14ac:dyDescent="0.3">
      <c r="B40" s="20"/>
      <c r="C40" s="20"/>
      <c r="E40" s="7"/>
    </row>
    <row r="41" spans="1:5" x14ac:dyDescent="0.3">
      <c r="B41" s="20"/>
    </row>
    <row r="45" spans="1:5" x14ac:dyDescent="0.3">
      <c r="B45" s="20"/>
    </row>
    <row r="46" spans="1:5" x14ac:dyDescent="0.3">
      <c r="B46" s="18"/>
    </row>
  </sheetData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32578-93CA-455A-A1B5-2DB523C90A7F}">
  <sheetPr>
    <pageSetUpPr fitToPage="1"/>
  </sheetPr>
  <dimension ref="A1:J46"/>
  <sheetViews>
    <sheetView zoomScale="69" zoomScaleNormal="69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6" sqref="A36"/>
    </sheetView>
  </sheetViews>
  <sheetFormatPr defaultColWidth="8.796875" defaultRowHeight="18.75" x14ac:dyDescent="0.3"/>
  <cols>
    <col min="1" max="1" width="30.8984375" style="7" customWidth="1"/>
    <col min="2" max="2" width="21.296875" style="7" customWidth="1"/>
    <col min="3" max="5" width="19.8984375" style="7" customWidth="1"/>
    <col min="6" max="6" width="28.796875" style="84" bestFit="1" customWidth="1"/>
    <col min="7" max="7" width="19.796875" style="7" customWidth="1"/>
    <col min="8" max="8" width="18.296875" style="7" bestFit="1" customWidth="1"/>
    <col min="9" max="10" width="18.296875" style="20" bestFit="1" customWidth="1"/>
    <col min="11" max="16384" width="8.796875" style="7"/>
  </cols>
  <sheetData>
    <row r="1" spans="1:9" x14ac:dyDescent="0.3">
      <c r="A1" s="62" t="s">
        <v>95</v>
      </c>
    </row>
    <row r="2" spans="1:9" ht="33.75" x14ac:dyDescent="0.5">
      <c r="A2" s="88" t="s">
        <v>102</v>
      </c>
      <c r="B2" s="88"/>
      <c r="C2" s="88"/>
      <c r="D2" s="88"/>
      <c r="E2" s="88"/>
      <c r="F2" s="88"/>
      <c r="G2" s="88"/>
      <c r="H2" s="88"/>
      <c r="I2" s="88"/>
    </row>
    <row r="3" spans="1:9" x14ac:dyDescent="0.3">
      <c r="A3" s="2"/>
      <c r="B3" s="68" t="s">
        <v>98</v>
      </c>
      <c r="C3" s="68" t="s">
        <v>99</v>
      </c>
      <c r="D3" s="68" t="s">
        <v>100</v>
      </c>
      <c r="E3" s="68" t="s">
        <v>105</v>
      </c>
      <c r="F3" s="80" t="s">
        <v>109</v>
      </c>
      <c r="G3" s="68" t="s">
        <v>106</v>
      </c>
      <c r="H3" s="47" t="s">
        <v>90</v>
      </c>
      <c r="I3" s="47" t="s">
        <v>89</v>
      </c>
    </row>
    <row r="4" spans="1:9" x14ac:dyDescent="0.3">
      <c r="A4" s="2" t="s">
        <v>30</v>
      </c>
      <c r="B4" s="47" t="s">
        <v>0</v>
      </c>
      <c r="C4" s="47" t="s">
        <v>0</v>
      </c>
      <c r="D4" s="47" t="s">
        <v>0</v>
      </c>
      <c r="E4" s="47" t="s">
        <v>0</v>
      </c>
      <c r="F4" s="85" t="s">
        <v>0</v>
      </c>
      <c r="G4" s="47" t="s">
        <v>101</v>
      </c>
      <c r="H4" s="47" t="s">
        <v>107</v>
      </c>
      <c r="I4" s="47" t="s">
        <v>108</v>
      </c>
    </row>
    <row r="5" spans="1:9" x14ac:dyDescent="0.3">
      <c r="A5" s="3" t="s">
        <v>1</v>
      </c>
      <c r="B5" s="4">
        <v>973267914.70999968</v>
      </c>
      <c r="C5" s="4">
        <v>828849430.8799994</v>
      </c>
      <c r="D5" s="4">
        <v>1013777132.8800002</v>
      </c>
      <c r="E5" s="4">
        <v>1519931198.05</v>
      </c>
      <c r="F5" s="81">
        <f>SUM(B5:E5)</f>
        <v>4335825676.5199995</v>
      </c>
      <c r="G5" s="72">
        <f>(F5-'vat SECTORAL q1-q4 2019'!F5)/'vat SECTORAL q1-q4 2019'!F5*100</f>
        <v>65.435921647621626</v>
      </c>
      <c r="H5" s="73">
        <f>100*(E5/D5-1)</f>
        <v>49.927548053099827</v>
      </c>
      <c r="I5" s="73">
        <f>100*(E5/'vat SECTORAL q1-q4 2019'!E5-1)</f>
        <v>140.32745292339848</v>
      </c>
    </row>
    <row r="6" spans="1:9" x14ac:dyDescent="0.3">
      <c r="A6" s="3" t="s">
        <v>2</v>
      </c>
      <c r="B6" s="4">
        <v>751569799.30999994</v>
      </c>
      <c r="C6" s="4">
        <v>526306189.12999982</v>
      </c>
      <c r="D6" s="4">
        <v>898348241.2299999</v>
      </c>
      <c r="E6" s="4">
        <v>650595430.35000002</v>
      </c>
      <c r="F6" s="81">
        <f t="shared" ref="F6:F36" si="0">SUM(B6:E6)</f>
        <v>2826819660.0199995</v>
      </c>
      <c r="G6" s="72">
        <f>100*(F6/'vat SECTORAL q1-q4 2019'!F6-1)</f>
        <v>47.971031407328944</v>
      </c>
      <c r="H6" s="73">
        <f>100*(E6/D6-1)</f>
        <v>-27.578704950853115</v>
      </c>
      <c r="I6" s="73">
        <f>100*(E6/'vat SECTORAL q1-q4 2019'!E6-1)</f>
        <v>26.78178570820706</v>
      </c>
    </row>
    <row r="7" spans="1:9" x14ac:dyDescent="0.3">
      <c r="A7" s="3" t="s">
        <v>3</v>
      </c>
      <c r="B7" s="4">
        <v>5425572155.2599964</v>
      </c>
      <c r="C7" s="4">
        <v>5111871736.1400061</v>
      </c>
      <c r="D7" s="4">
        <v>6871326119.1799927</v>
      </c>
      <c r="E7" s="4">
        <v>7360517171.6999998</v>
      </c>
      <c r="F7" s="81">
        <f t="shared" si="0"/>
        <v>24769287182.279995</v>
      </c>
      <c r="G7" s="72">
        <f>100*(F7/'vat SECTORAL q1-q4 2019'!F7-1)</f>
        <v>44.404333360689805</v>
      </c>
      <c r="H7" s="73">
        <f t="shared" ref="H7:H36" si="1">100*(E7/D7-1)</f>
        <v>7.1193106546715068</v>
      </c>
      <c r="I7" s="73">
        <f>100*(E7/'vat SECTORAL q1-q4 2019'!E7-1)</f>
        <v>64.769562207807326</v>
      </c>
    </row>
    <row r="8" spans="1:9" x14ac:dyDescent="0.3">
      <c r="A8" s="3" t="s">
        <v>4</v>
      </c>
      <c r="B8" s="4">
        <v>14337387390.190001</v>
      </c>
      <c r="C8" s="4">
        <v>10429910947.950003</v>
      </c>
      <c r="D8" s="4">
        <v>15836087406.460005</v>
      </c>
      <c r="E8" s="4">
        <v>19088832651.700001</v>
      </c>
      <c r="F8" s="81">
        <f t="shared" si="0"/>
        <v>59692218396.300003</v>
      </c>
      <c r="G8" s="72">
        <f>100*(F8/'vat SECTORAL q1-q4 2019'!F8-1)</f>
        <v>46.528536102168182</v>
      </c>
      <c r="H8" s="73">
        <f t="shared" si="1"/>
        <v>20.540081408701404</v>
      </c>
      <c r="I8" s="73">
        <f>100*(E8/'vat SECTORAL q1-q4 2019'!E8-1)</f>
        <v>114.1532862393083</v>
      </c>
    </row>
    <row r="9" spans="1:9" x14ac:dyDescent="0.3">
      <c r="A9" s="3" t="s">
        <v>5</v>
      </c>
      <c r="B9" s="4">
        <v>2840938984.8300037</v>
      </c>
      <c r="C9" s="4">
        <v>2190822742.6799994</v>
      </c>
      <c r="D9" s="4">
        <v>2938771494.3400011</v>
      </c>
      <c r="E9" s="4">
        <v>3414509087.4299998</v>
      </c>
      <c r="F9" s="81">
        <f t="shared" si="0"/>
        <v>11385042309.280005</v>
      </c>
      <c r="G9" s="72">
        <f>100*(F9/'vat SECTORAL q1-q4 2019'!F9-1)</f>
        <v>11.882346353754469</v>
      </c>
      <c r="H9" s="73">
        <f t="shared" si="1"/>
        <v>16.188315219684736</v>
      </c>
      <c r="I9" s="73">
        <f>100*(E9/'vat SECTORAL q1-q4 2019'!E9-1)</f>
        <v>15.411913788483744</v>
      </c>
    </row>
    <row r="10" spans="1:9" x14ac:dyDescent="0.3">
      <c r="A10" s="3" t="s">
        <v>6</v>
      </c>
      <c r="B10" s="4">
        <v>569029027.66000009</v>
      </c>
      <c r="C10" s="4">
        <v>386766448.03999996</v>
      </c>
      <c r="D10" s="4">
        <v>816774463.8100003</v>
      </c>
      <c r="E10" s="4">
        <v>943073614.38</v>
      </c>
      <c r="F10" s="81">
        <f t="shared" si="0"/>
        <v>2715643553.8900003</v>
      </c>
      <c r="G10" s="72">
        <f>100*(F10/'vat SECTORAL q1-q4 2019'!F10-1)</f>
        <v>43.323097507260641</v>
      </c>
      <c r="H10" s="73">
        <f t="shared" si="1"/>
        <v>15.463161027446093</v>
      </c>
      <c r="I10" s="73">
        <f>100*(E10/'vat SECTORAL q1-q4 2019'!E10-1)</f>
        <v>110.96535870959805</v>
      </c>
    </row>
    <row r="11" spans="1:9" x14ac:dyDescent="0.3">
      <c r="A11" s="3" t="s">
        <v>7</v>
      </c>
      <c r="B11" s="4">
        <v>17185559257.569965</v>
      </c>
      <c r="C11" s="4">
        <v>13919056394.999947</v>
      </c>
      <c r="D11" s="4">
        <v>21183829496.219986</v>
      </c>
      <c r="E11" s="4">
        <v>25148851029.349899</v>
      </c>
      <c r="F11" s="81">
        <f t="shared" si="0"/>
        <v>77437296178.139801</v>
      </c>
      <c r="G11" s="72">
        <f>100*(F11/'vat SECTORAL q1-q4 2019'!F11-1)</f>
        <v>29.477641109403763</v>
      </c>
      <c r="H11" s="73">
        <f t="shared" si="1"/>
        <v>18.717208490737836</v>
      </c>
      <c r="I11" s="73">
        <f>100*(E11/'vat SECTORAL q1-q4 2019'!E11-1)</f>
        <v>77.849823288485439</v>
      </c>
    </row>
    <row r="12" spans="1:9" x14ac:dyDescent="0.3">
      <c r="A12" s="3" t="s">
        <v>8</v>
      </c>
      <c r="B12" s="4">
        <v>1104447503.1900003</v>
      </c>
      <c r="C12" s="4">
        <v>1418106905.73</v>
      </c>
      <c r="D12" s="4">
        <v>1742396221.4400001</v>
      </c>
      <c r="E12" s="4">
        <v>2330373702.7399998</v>
      </c>
      <c r="F12" s="81">
        <f t="shared" si="0"/>
        <v>6595324333.1000004</v>
      </c>
      <c r="G12" s="72">
        <f>100*(F12/'vat SECTORAL q1-q4 2019'!F12-1)</f>
        <v>45.036928685328888</v>
      </c>
      <c r="H12" s="73">
        <f t="shared" si="1"/>
        <v>33.745337258253862</v>
      </c>
      <c r="I12" s="73">
        <f>100*(E12/'vat SECTORAL q1-q4 2019'!E12-1)</f>
        <v>112.3589960878009</v>
      </c>
    </row>
    <row r="13" spans="1:9" x14ac:dyDescent="0.3">
      <c r="A13" s="3" t="s">
        <v>9</v>
      </c>
      <c r="B13" s="4">
        <v>6551098563.1500149</v>
      </c>
      <c r="C13" s="4">
        <v>5821078628.9200001</v>
      </c>
      <c r="D13" s="4">
        <v>6377464621.8099995</v>
      </c>
      <c r="E13" s="4">
        <v>7516800631.5099897</v>
      </c>
      <c r="F13" s="81">
        <f t="shared" si="0"/>
        <v>26266442445.390003</v>
      </c>
      <c r="G13" s="78">
        <f>100*(F13/'vat SECTORAL q1-q4 2019'!F13-1)</f>
        <v>-24.530369030637434</v>
      </c>
      <c r="H13" s="73">
        <f t="shared" si="1"/>
        <v>17.865030655029067</v>
      </c>
      <c r="I13" s="73">
        <f>100*(E13/'vat SECTORAL q1-q4 2019'!E13-1)</f>
        <v>-22.674749751575707</v>
      </c>
    </row>
    <row r="14" spans="1:9" x14ac:dyDescent="0.3">
      <c r="A14" s="3" t="s">
        <v>10</v>
      </c>
      <c r="B14" s="4">
        <v>1294001132.3600001</v>
      </c>
      <c r="C14" s="4">
        <v>1394276103.6500001</v>
      </c>
      <c r="D14" s="4">
        <v>1121386172.4300001</v>
      </c>
      <c r="E14" s="4">
        <v>1045559193.97</v>
      </c>
      <c r="F14" s="81">
        <f t="shared" si="0"/>
        <v>4855222602.4100008</v>
      </c>
      <c r="G14" s="72">
        <f>100*(F14/'vat SECTORAL q1-q4 2019'!F14-1)</f>
        <v>6.4859612072033501</v>
      </c>
      <c r="H14" s="73">
        <f t="shared" si="1"/>
        <v>-6.7618970453047318</v>
      </c>
      <c r="I14" s="73">
        <f>100*(E14/'vat SECTORAL q1-q4 2019'!E14-1)</f>
        <v>11.914355569817459</v>
      </c>
    </row>
    <row r="15" spans="1:9" x14ac:dyDescent="0.3">
      <c r="A15" s="3" t="s">
        <v>11</v>
      </c>
      <c r="B15" s="4">
        <v>2521163929.3800039</v>
      </c>
      <c r="C15" s="4">
        <v>1367247607.6500013</v>
      </c>
      <c r="D15" s="4">
        <v>2148628880.7400026</v>
      </c>
      <c r="E15" s="4">
        <v>2272046156.8099999</v>
      </c>
      <c r="F15" s="81">
        <f t="shared" si="0"/>
        <v>8309086574.5800076</v>
      </c>
      <c r="G15" s="72">
        <f>100*(F15/'vat SECTORAL q1-q4 2019'!F15-1)</f>
        <v>0.22570937701062999</v>
      </c>
      <c r="H15" s="73">
        <f t="shared" si="1"/>
        <v>5.7440015433233738</v>
      </c>
      <c r="I15" s="73">
        <f>100*(E15/'vat SECTORAL q1-q4 2019'!E15-1)</f>
        <v>0.27787722495449252</v>
      </c>
    </row>
    <row r="16" spans="1:9" x14ac:dyDescent="0.3">
      <c r="A16" s="3" t="s">
        <v>12</v>
      </c>
      <c r="B16" s="4">
        <v>319035750.06000024</v>
      </c>
      <c r="C16" s="4">
        <v>483349324.86999971</v>
      </c>
      <c r="D16" s="4">
        <v>567973313.88000035</v>
      </c>
      <c r="E16" s="4">
        <v>530726556.26999903</v>
      </c>
      <c r="F16" s="81">
        <f t="shared" si="0"/>
        <v>1901084945.0799994</v>
      </c>
      <c r="G16" s="72">
        <f>100*(F16/'vat SECTORAL q1-q4 2019'!F16-1)</f>
        <v>-3.1983292581675649</v>
      </c>
      <c r="H16" s="73">
        <f t="shared" si="1"/>
        <v>-6.5578358524553293</v>
      </c>
      <c r="I16" s="73">
        <f>100*(E16/'vat SECTORAL q1-q4 2019'!E16-1)</f>
        <v>-10.837775320993382</v>
      </c>
    </row>
    <row r="17" spans="1:9" x14ac:dyDescent="0.3">
      <c r="A17" s="3" t="s">
        <v>13</v>
      </c>
      <c r="B17" s="4">
        <v>61833673.629999988</v>
      </c>
      <c r="C17" s="4">
        <v>65744595.920000002</v>
      </c>
      <c r="D17" s="4">
        <v>64500079.690000005</v>
      </c>
      <c r="E17" s="4">
        <v>58876777.649999999</v>
      </c>
      <c r="F17" s="81">
        <f t="shared" si="0"/>
        <v>250955126.88999999</v>
      </c>
      <c r="G17" s="72">
        <f>100*(F17/'vat SECTORAL q1-q4 2019'!F17-1)</f>
        <v>19.939145854606878</v>
      </c>
      <c r="H17" s="73">
        <f t="shared" si="1"/>
        <v>-8.7182869649567785</v>
      </c>
      <c r="I17" s="73">
        <f>100*(E17/'vat SECTORAL q1-q4 2019'!E17-1)</f>
        <v>8.1170652710643729</v>
      </c>
    </row>
    <row r="18" spans="1:9" x14ac:dyDescent="0.3">
      <c r="A18" s="3" t="s">
        <v>14</v>
      </c>
      <c r="B18" s="4">
        <v>5842090589.3700027</v>
      </c>
      <c r="C18" s="4">
        <v>4545909133.2099943</v>
      </c>
      <c r="D18" s="4">
        <v>6765490740.6800127</v>
      </c>
      <c r="E18" s="4">
        <v>5749683844.48001</v>
      </c>
      <c r="F18" s="81">
        <f t="shared" si="0"/>
        <v>22903174307.740021</v>
      </c>
      <c r="G18" s="72">
        <f>100*(F18/'vat SECTORAL q1-q4 2019'!F18-1)</f>
        <v>51.296798885967611</v>
      </c>
      <c r="H18" s="73">
        <f t="shared" si="1"/>
        <v>-15.014533832587906</v>
      </c>
      <c r="I18" s="73">
        <f>100*(E18/'vat SECTORAL q1-q4 2019'!E18-1)</f>
        <v>40.83666699088424</v>
      </c>
    </row>
    <row r="19" spans="1:9" x14ac:dyDescent="0.3">
      <c r="A19" s="3" t="s">
        <v>15</v>
      </c>
      <c r="B19" s="4">
        <v>592056030.82999992</v>
      </c>
      <c r="C19" s="4">
        <v>483793877.08000004</v>
      </c>
      <c r="D19" s="4">
        <v>1418603933.75</v>
      </c>
      <c r="E19" s="4">
        <v>1423891321.74</v>
      </c>
      <c r="F19" s="81">
        <f t="shared" si="0"/>
        <v>3918345163.3999996</v>
      </c>
      <c r="G19" s="72">
        <f>100*(F19/'vat SECTORAL q1-q4 2019'!F19-1)</f>
        <v>44.405203096990121</v>
      </c>
      <c r="H19" s="73">
        <f t="shared" si="1"/>
        <v>0.37271770253894942</v>
      </c>
      <c r="I19" s="73">
        <f>100*(E19/'vat SECTORAL q1-q4 2019'!E19-1)</f>
        <v>58.190964120995005</v>
      </c>
    </row>
    <row r="20" spans="1:9" x14ac:dyDescent="0.3">
      <c r="A20" s="3" t="s">
        <v>16</v>
      </c>
      <c r="B20" s="4">
        <v>2385256224.6299982</v>
      </c>
      <c r="C20" s="4">
        <v>1936611317.5199997</v>
      </c>
      <c r="D20" s="4">
        <v>3084291540.4099989</v>
      </c>
      <c r="E20" s="4">
        <v>2182183851.3299999</v>
      </c>
      <c r="F20" s="81">
        <f t="shared" si="0"/>
        <v>9588342933.8899956</v>
      </c>
      <c r="G20" s="72">
        <f>100*(F20/'vat SECTORAL q1-q4 2019'!F20-1)</f>
        <v>12.186644728337214</v>
      </c>
      <c r="H20" s="73">
        <f t="shared" si="1"/>
        <v>-29.248457133857087</v>
      </c>
      <c r="I20" s="73">
        <f>100*(E20/'vat SECTORAL q1-q4 2019'!E20-1)</f>
        <v>7.3061614494920324</v>
      </c>
    </row>
    <row r="21" spans="1:9" x14ac:dyDescent="0.3">
      <c r="A21" s="3" t="s">
        <v>17</v>
      </c>
      <c r="B21" s="4">
        <v>9353657476.6200027</v>
      </c>
      <c r="C21" s="4">
        <v>8659903045.1099949</v>
      </c>
      <c r="D21" s="4">
        <v>11540609381.26</v>
      </c>
      <c r="E21" s="4">
        <v>13827361873.219999</v>
      </c>
      <c r="F21" s="81">
        <f t="shared" si="0"/>
        <v>43381531776.209999</v>
      </c>
      <c r="G21" s="72">
        <f>100*(F21/'vat SECTORAL q1-q4 2019'!F21-1)</f>
        <v>11.829244335815648</v>
      </c>
      <c r="H21" s="73">
        <f t="shared" si="1"/>
        <v>19.8148331376097</v>
      </c>
      <c r="I21" s="73">
        <f>100*(E21/'vat SECTORAL q1-q4 2019'!E21-1)</f>
        <v>24.009262402205955</v>
      </c>
    </row>
    <row r="22" spans="1:9" x14ac:dyDescent="0.3">
      <c r="A22" s="3" t="s">
        <v>18</v>
      </c>
      <c r="B22" s="4">
        <v>37372276717.980034</v>
      </c>
      <c r="C22" s="4">
        <v>30260319823.210014</v>
      </c>
      <c r="D22" s="4">
        <v>47074581750.689972</v>
      </c>
      <c r="E22" s="4">
        <v>39446380295.82</v>
      </c>
      <c r="F22" s="81">
        <f t="shared" si="0"/>
        <v>154153558587.70001</v>
      </c>
      <c r="G22" s="72">
        <f>100*(F22/'vat SECTORAL q1-q4 2019'!F22-1)</f>
        <v>24.174573514144825</v>
      </c>
      <c r="H22" s="73">
        <f t="shared" si="1"/>
        <v>-16.204501816435503</v>
      </c>
      <c r="I22" s="73">
        <f>100*(E22/'vat SECTORAL q1-q4 2019'!E22-1)</f>
        <v>40.785655966882061</v>
      </c>
    </row>
    <row r="23" spans="1:9" x14ac:dyDescent="0.3">
      <c r="A23" s="3" t="s">
        <v>19</v>
      </c>
      <c r="B23" s="4">
        <v>1312131574.3799994</v>
      </c>
      <c r="C23" s="4">
        <v>918862071.45999992</v>
      </c>
      <c r="D23" s="4">
        <v>1699396237.8000002</v>
      </c>
      <c r="E23" s="4">
        <v>1943265398.75</v>
      </c>
      <c r="F23" s="81">
        <f t="shared" si="0"/>
        <v>5873655282.3899994</v>
      </c>
      <c r="G23" s="72">
        <f>100*(F23/'vat SECTORAL q1-q4 2019'!F23-1)</f>
        <v>44.19046091094765</v>
      </c>
      <c r="H23" s="73">
        <f t="shared" si="1"/>
        <v>14.350341346271733</v>
      </c>
      <c r="I23" s="73">
        <f>100*(E23/'vat SECTORAL q1-q4 2019'!E23-1)</f>
        <v>125.47148465314817</v>
      </c>
    </row>
    <row r="24" spans="1:9" x14ac:dyDescent="0.3">
      <c r="A24" s="3" t="s">
        <v>20</v>
      </c>
      <c r="B24" s="4">
        <v>348557568.88</v>
      </c>
      <c r="C24" s="4">
        <v>300220568.13000011</v>
      </c>
      <c r="D24" s="4">
        <v>386161697.78999996</v>
      </c>
      <c r="E24" s="4">
        <v>370320781.31</v>
      </c>
      <c r="F24" s="81">
        <f t="shared" si="0"/>
        <v>1405260616.1100001</v>
      </c>
      <c r="G24" s="72">
        <f>100*(F24/'vat SECTORAL q1-q4 2019'!F24-1)</f>
        <v>36.61837115129245</v>
      </c>
      <c r="H24" s="73">
        <f t="shared" si="1"/>
        <v>-4.1021459587155862</v>
      </c>
      <c r="I24" s="73">
        <f>100*(E24/'vat SECTORAL q1-q4 2019'!E24-1)</f>
        <v>29.54064372314167</v>
      </c>
    </row>
    <row r="25" spans="1:9" x14ac:dyDescent="0.3">
      <c r="A25" s="3" t="s">
        <v>21</v>
      </c>
      <c r="B25" s="4">
        <v>868944473.12</v>
      </c>
      <c r="C25" s="4">
        <v>6462032900.9899998</v>
      </c>
      <c r="D25" s="4">
        <v>1139816076.6400003</v>
      </c>
      <c r="E25" s="4">
        <v>185715439.52000001</v>
      </c>
      <c r="F25" s="81">
        <f t="shared" si="0"/>
        <v>8656508890.2700005</v>
      </c>
      <c r="G25" s="72">
        <f>100*(F25/'vat SECTORAL q1-q4 2019'!F25-1)</f>
        <v>-15.783212369428579</v>
      </c>
      <c r="H25" s="73">
        <f t="shared" si="1"/>
        <v>-83.706543246217407</v>
      </c>
      <c r="I25" s="73">
        <f>100*(E25/'vat SECTORAL q1-q4 2019'!E25-1)</f>
        <v>-92.323606787189732</v>
      </c>
    </row>
    <row r="26" spans="1:9" x14ac:dyDescent="0.3">
      <c r="A26" s="3" t="s">
        <v>22</v>
      </c>
      <c r="B26" s="4">
        <v>38297224939.940086</v>
      </c>
      <c r="C26" s="4">
        <v>37627732262.430016</v>
      </c>
      <c r="D26" s="4">
        <v>44013954461.950005</v>
      </c>
      <c r="E26" s="4">
        <v>42379895809.589996</v>
      </c>
      <c r="F26" s="81">
        <f t="shared" si="0"/>
        <v>162318807473.9101</v>
      </c>
      <c r="G26" s="72">
        <f>100*(F26/'vat SECTORAL q1-q4 2019'!F26-1)</f>
        <v>44.849713174727725</v>
      </c>
      <c r="H26" s="73">
        <f t="shared" si="1"/>
        <v>-3.7125922274778733</v>
      </c>
      <c r="I26" s="73">
        <f>100*(E26/'vat SECTORAL q1-q4 2019'!E26-1)</f>
        <v>62.53230587361773</v>
      </c>
    </row>
    <row r="27" spans="1:9" x14ac:dyDescent="0.3">
      <c r="A27" s="3" t="s">
        <v>23</v>
      </c>
      <c r="B27" s="4">
        <v>1105976944.5899994</v>
      </c>
      <c r="C27" s="4">
        <v>1049994642.6600001</v>
      </c>
      <c r="D27" s="4">
        <v>1077060344.3700001</v>
      </c>
      <c r="E27" s="4">
        <v>1303444313.9300001</v>
      </c>
      <c r="F27" s="81">
        <f t="shared" si="0"/>
        <v>4536476245.5500002</v>
      </c>
      <c r="G27" s="72">
        <f>100*(F27/'vat SECTORAL q1-q4 2019'!F27-1)</f>
        <v>12.250281303162147</v>
      </c>
      <c r="H27" s="73">
        <f t="shared" si="1"/>
        <v>21.018689504571597</v>
      </c>
      <c r="I27" s="73">
        <f>100*(E27/'vat SECTORAL q1-q4 2019'!E27-1)</f>
        <v>45.970443631465919</v>
      </c>
    </row>
    <row r="28" spans="1:9" x14ac:dyDescent="0.3">
      <c r="A28" s="3" t="s">
        <v>24</v>
      </c>
      <c r="B28" s="4">
        <v>552868191.8799994</v>
      </c>
      <c r="C28" s="4">
        <v>331473679.00999999</v>
      </c>
      <c r="D28" s="4">
        <v>473095945.01000017</v>
      </c>
      <c r="E28" s="4">
        <v>720253451.40999997</v>
      </c>
      <c r="F28" s="81">
        <f t="shared" si="0"/>
        <v>2077691267.3099995</v>
      </c>
      <c r="G28" s="72">
        <f>100*(F28/'vat SECTORAL q1-q4 2019'!F28-1)</f>
        <v>18.648689348967686</v>
      </c>
      <c r="H28" s="73">
        <f t="shared" si="1"/>
        <v>52.242575529742808</v>
      </c>
      <c r="I28" s="73">
        <f>100*(E28/'vat SECTORAL q1-q4 2019'!E28-1)</f>
        <v>53.419446513391392</v>
      </c>
    </row>
    <row r="29" spans="1:9" x14ac:dyDescent="0.3">
      <c r="A29" s="3" t="s">
        <v>25</v>
      </c>
      <c r="B29" s="4">
        <v>10663529267.919991</v>
      </c>
      <c r="C29" s="4">
        <v>11841516002.820005</v>
      </c>
      <c r="D29" s="4">
        <v>19641429831.019997</v>
      </c>
      <c r="E29" s="4">
        <v>16892523012.370001</v>
      </c>
      <c r="F29" s="81">
        <f t="shared" si="0"/>
        <v>59038998114.129997</v>
      </c>
      <c r="G29" s="72">
        <f>100*(F29/'vat SECTORAL q1-q4 2019'!F29-1)</f>
        <v>40.877250610978756</v>
      </c>
      <c r="H29" s="73">
        <f t="shared" si="1"/>
        <v>-13.995451666704051</v>
      </c>
      <c r="I29" s="73">
        <f>100*(E29/'vat SECTORAL q1-q4 2019'!E29-1)</f>
        <v>33.416408320222459</v>
      </c>
    </row>
    <row r="30" spans="1:9" x14ac:dyDescent="0.3">
      <c r="A30" s="3" t="s">
        <v>26</v>
      </c>
      <c r="B30" s="4">
        <v>2072958805.160001</v>
      </c>
      <c r="C30" s="4">
        <v>1961789219.5900006</v>
      </c>
      <c r="D30" s="4">
        <v>2557741778.3000002</v>
      </c>
      <c r="E30" s="4">
        <v>2514174078.71</v>
      </c>
      <c r="F30" s="81">
        <f t="shared" si="0"/>
        <v>9106663881.7600021</v>
      </c>
      <c r="G30" s="72">
        <f>100*(F30/'vat SECTORAL q1-q4 2019'!F30-1)</f>
        <v>61.670612317679542</v>
      </c>
      <c r="H30" s="73">
        <f t="shared" si="1"/>
        <v>-1.7033658346448655</v>
      </c>
      <c r="I30" s="73">
        <f>100*(E30/'vat SECTORAL q1-q4 2019'!E30-1)</f>
        <v>88.542909944844794</v>
      </c>
    </row>
    <row r="31" spans="1:9" x14ac:dyDescent="0.3">
      <c r="A31" s="3" t="s">
        <v>27</v>
      </c>
      <c r="B31" s="4">
        <v>306050600.29000002</v>
      </c>
      <c r="C31" s="4">
        <v>193137970.38000005</v>
      </c>
      <c r="D31" s="4">
        <v>346269179.51000005</v>
      </c>
      <c r="E31" s="4">
        <v>353751097.81999999</v>
      </c>
      <c r="F31" s="81">
        <f t="shared" si="0"/>
        <v>1199208848</v>
      </c>
      <c r="G31" s="78">
        <f>100*(F31/'vat SECTORAL q1-q4 2019'!F31-1)</f>
        <v>-18.875035502534331</v>
      </c>
      <c r="H31" s="73">
        <f t="shared" si="1"/>
        <v>2.1607231462492438</v>
      </c>
      <c r="I31" s="73">
        <f>100*(E31/'vat SECTORAL q1-q4 2019'!E31-1)</f>
        <v>-41.946247418172575</v>
      </c>
    </row>
    <row r="32" spans="1:9" x14ac:dyDescent="0.3">
      <c r="A32" s="3" t="s">
        <v>28</v>
      </c>
      <c r="B32" s="4">
        <v>7665000259.5599976</v>
      </c>
      <c r="C32" s="4">
        <v>12634669099.240005</v>
      </c>
      <c r="D32" s="4">
        <v>11862899985.410002</v>
      </c>
      <c r="E32" s="4">
        <v>11350462598.530001</v>
      </c>
      <c r="F32" s="81">
        <f t="shared" si="0"/>
        <v>43513031942.740005</v>
      </c>
      <c r="G32" s="72">
        <f>100*(F32/'vat SECTORAL q1-q4 2019'!F32-1)</f>
        <v>78.706965073225589</v>
      </c>
      <c r="H32" s="73">
        <f t="shared" si="1"/>
        <v>-4.3196637205931143</v>
      </c>
      <c r="I32" s="73">
        <f>100*(E32/'vat SECTORAL q1-q4 2019'!E32-1)</f>
        <v>69.165752031981029</v>
      </c>
    </row>
    <row r="33" spans="1:10" x14ac:dyDescent="0.3">
      <c r="A33" s="5" t="s">
        <v>34</v>
      </c>
      <c r="B33" s="6">
        <v>172673484746.45013</v>
      </c>
      <c r="C33" s="6">
        <v>163151352669.39996</v>
      </c>
      <c r="D33" s="6">
        <v>214662666528.69998</v>
      </c>
      <c r="E33" s="6">
        <v>212524000370.44</v>
      </c>
      <c r="F33" s="6">
        <f t="shared" si="0"/>
        <v>763011504314.98999</v>
      </c>
      <c r="G33" s="74">
        <f>100*(F33/'vat SECTORAL q1-q4 2019'!F33-1)</f>
        <v>30.516528272862775</v>
      </c>
      <c r="H33" s="73">
        <f t="shared" si="1"/>
        <v>-0.99629162017049744</v>
      </c>
      <c r="I33" s="73">
        <f>100*(E33/'vat SECTORAL q1-q4 2019'!E33-1)</f>
        <v>46.322044014966181</v>
      </c>
    </row>
    <row r="34" spans="1:10" x14ac:dyDescent="0.3">
      <c r="A34" s="9" t="s">
        <v>33</v>
      </c>
      <c r="B34" s="13">
        <v>79315239730.273499</v>
      </c>
      <c r="C34" s="13">
        <v>82421661761.867859</v>
      </c>
      <c r="D34" s="13">
        <v>115344250668.75034</v>
      </c>
      <c r="E34" s="13">
        <v>143353393780.67401</v>
      </c>
      <c r="F34" s="13">
        <f t="shared" si="0"/>
        <v>420434545941.56573</v>
      </c>
      <c r="G34" s="75">
        <f>100*(F34/'vat SECTORAL q1-q4 2019'!F34-1)</f>
        <v>16.964389816582127</v>
      </c>
      <c r="H34" s="75">
        <f t="shared" si="1"/>
        <v>24.283085589034958</v>
      </c>
      <c r="I34" s="75">
        <f>100*(E34/'vat SECTORAL q1-q4 2019'!E34-1)</f>
        <v>39.747502383557332</v>
      </c>
    </row>
    <row r="35" spans="1:10" x14ac:dyDescent="0.3">
      <c r="A35" s="10" t="s">
        <v>32</v>
      </c>
      <c r="B35" s="14">
        <v>72590400175.610001</v>
      </c>
      <c r="C35" s="14">
        <v>81622274656.729996</v>
      </c>
      <c r="D35" s="14">
        <v>94701267256.429993</v>
      </c>
      <c r="E35" s="14">
        <v>98810817574.949997</v>
      </c>
      <c r="F35" s="14">
        <f t="shared" si="0"/>
        <v>347724759663.71997</v>
      </c>
      <c r="G35" s="76">
        <f>100*(F35/'vat SECTORAL q1-q4 2019'!F35-1)</f>
        <v>44.574296666318361</v>
      </c>
      <c r="H35" s="76">
        <f t="shared" si="1"/>
        <v>4.3394882007146363</v>
      </c>
      <c r="I35" s="76">
        <f>100*(E35/'vat SECTORAL q1-q4 2019'!E35-1)</f>
        <v>62.896477299612805</v>
      </c>
    </row>
    <row r="36" spans="1:10" x14ac:dyDescent="0.3">
      <c r="A36" s="11" t="s">
        <v>29</v>
      </c>
      <c r="B36" s="69">
        <f>SUM(B33:B35)</f>
        <v>324579124652.33362</v>
      </c>
      <c r="C36" s="69">
        <f>SUM(C33:C35)</f>
        <v>327195289087.9978</v>
      </c>
      <c r="D36" s="69">
        <v>424708184453.88031</v>
      </c>
      <c r="E36" s="69">
        <v>454688211726.06403</v>
      </c>
      <c r="F36" s="69">
        <f t="shared" si="0"/>
        <v>1531170809920.2756</v>
      </c>
      <c r="G36" s="77">
        <f>100*(F36/'vat SECTORAL q1-q4 2019'!F36-1)</f>
        <v>29.258476510101982</v>
      </c>
      <c r="H36" s="77">
        <f t="shared" si="1"/>
        <v>7.0589709286469571</v>
      </c>
      <c r="I36" s="77">
        <f>100*(E36/'vat SECTORAL q1-q4 2019'!E36-1)</f>
        <v>47.394921751144722</v>
      </c>
    </row>
    <row r="38" spans="1:10" x14ac:dyDescent="0.3">
      <c r="B38" s="83"/>
      <c r="C38" s="83"/>
      <c r="D38" s="83"/>
      <c r="E38" s="83"/>
      <c r="F38" s="83"/>
      <c r="G38" s="70"/>
    </row>
    <row r="39" spans="1:10" ht="21" x14ac:dyDescent="0.35">
      <c r="A39" s="71"/>
      <c r="B39" s="20"/>
      <c r="C39" s="20"/>
      <c r="D39" s="20"/>
      <c r="E39" s="20"/>
      <c r="F39" s="82"/>
      <c r="G39" s="20"/>
      <c r="H39" s="20"/>
      <c r="I39" s="7"/>
      <c r="J39" s="7"/>
    </row>
    <row r="40" spans="1:10" x14ac:dyDescent="0.3">
      <c r="B40" s="20"/>
      <c r="C40" s="20"/>
      <c r="D40" s="20"/>
      <c r="E40" s="20"/>
      <c r="F40" s="82"/>
      <c r="G40" s="20"/>
      <c r="H40" s="20"/>
      <c r="J40" s="7"/>
    </row>
    <row r="41" spans="1:10" x14ac:dyDescent="0.3">
      <c r="B41" s="20"/>
      <c r="C41" s="20"/>
      <c r="D41" s="20"/>
      <c r="E41" s="20"/>
      <c r="F41" s="79"/>
      <c r="G41" s="18"/>
    </row>
    <row r="42" spans="1:10" x14ac:dyDescent="0.3">
      <c r="C42" s="20"/>
      <c r="D42" s="20"/>
      <c r="E42" s="20"/>
    </row>
    <row r="45" spans="1:10" x14ac:dyDescent="0.3">
      <c r="B45" s="20"/>
    </row>
    <row r="46" spans="1:10" x14ac:dyDescent="0.3">
      <c r="B46" s="18"/>
    </row>
  </sheetData>
  <mergeCells count="1">
    <mergeCell ref="A2:I2"/>
  </mergeCells>
  <pageMargins left="0.7" right="0.7" top="0.75" bottom="0.75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74A0-17D1-4337-B5B1-CA16F55FD372}">
  <dimension ref="A2:F39"/>
  <sheetViews>
    <sheetView topLeftCell="A2" workbookViewId="0">
      <pane xSplit="1" ySplit="1" topLeftCell="D29" activePane="bottomRight" state="frozen"/>
      <selection activeCell="A2" sqref="A2"/>
      <selection pane="topRight" activeCell="B2" sqref="B2"/>
      <selection pane="bottomLeft" activeCell="A3" sqref="A3"/>
      <selection pane="bottomRight" activeCell="F1" sqref="F1"/>
    </sheetView>
  </sheetViews>
  <sheetFormatPr defaultRowHeight="18.75" x14ac:dyDescent="0.3"/>
  <cols>
    <col min="1" max="1" width="30.5" style="7" customWidth="1"/>
    <col min="2" max="2" width="25.69921875" style="7" customWidth="1"/>
    <col min="3" max="3" width="25.69921875" style="45" customWidth="1"/>
    <col min="4" max="5" width="25.69921875" style="87" customWidth="1"/>
    <col min="6" max="6" width="25.69921875" style="65" customWidth="1"/>
  </cols>
  <sheetData>
    <row r="2" spans="1:6" x14ac:dyDescent="0.3">
      <c r="A2" s="62" t="s">
        <v>95</v>
      </c>
    </row>
    <row r="3" spans="1:6" x14ac:dyDescent="0.3">
      <c r="A3" s="2"/>
      <c r="B3" s="47" t="s">
        <v>93</v>
      </c>
      <c r="C3" s="47" t="s">
        <v>97</v>
      </c>
      <c r="D3" s="47" t="s">
        <v>96</v>
      </c>
      <c r="E3" s="47" t="s">
        <v>104</v>
      </c>
      <c r="F3" s="64" t="s">
        <v>103</v>
      </c>
    </row>
    <row r="4" spans="1:6" x14ac:dyDescent="0.3">
      <c r="A4" s="2" t="s">
        <v>30</v>
      </c>
      <c r="B4" s="47" t="s">
        <v>0</v>
      </c>
      <c r="C4" s="47" t="str">
        <f>B4</f>
        <v>Value Added Tax</v>
      </c>
      <c r="D4" s="47" t="str">
        <f>C4</f>
        <v>Value Added Tax</v>
      </c>
      <c r="E4" s="47" t="str">
        <f>D4</f>
        <v>Value Added Tax</v>
      </c>
      <c r="F4" s="63" t="str">
        <f>D4</f>
        <v>Value Added Tax</v>
      </c>
    </row>
    <row r="5" spans="1:6" x14ac:dyDescent="0.3">
      <c r="A5" s="3" t="s">
        <v>1</v>
      </c>
      <c r="B5" s="4">
        <v>627309855.38</v>
      </c>
      <c r="C5" s="67">
        <v>738117007.17000031</v>
      </c>
      <c r="D5" s="67">
        <v>622980353.96999991</v>
      </c>
      <c r="E5" s="67">
        <v>632441770.40999973</v>
      </c>
      <c r="F5" s="66">
        <f>SUM(B5:E5)</f>
        <v>2620848986.9299998</v>
      </c>
    </row>
    <row r="6" spans="1:6" x14ac:dyDescent="0.3">
      <c r="A6" s="3" t="s">
        <v>2</v>
      </c>
      <c r="B6" s="4">
        <v>421443588.75999999</v>
      </c>
      <c r="C6" s="67">
        <v>481438702.64000005</v>
      </c>
      <c r="D6" s="67">
        <v>494343327.26999998</v>
      </c>
      <c r="E6" s="67">
        <v>513161592.34999996</v>
      </c>
      <c r="F6" s="66">
        <f t="shared" ref="F6:F36" si="0">SUM(B6:E6)</f>
        <v>1910387211.02</v>
      </c>
    </row>
    <row r="7" spans="1:6" x14ac:dyDescent="0.3">
      <c r="A7" s="3" t="s">
        <v>3</v>
      </c>
      <c r="B7" s="4">
        <v>4195911497.6100001</v>
      </c>
      <c r="C7" s="67">
        <v>4060359569.9099941</v>
      </c>
      <c r="D7" s="67">
        <v>4429301861.4400015</v>
      </c>
      <c r="E7" s="67">
        <v>4467158298.5799999</v>
      </c>
      <c r="F7" s="66">
        <f t="shared" si="0"/>
        <v>17152731227.539995</v>
      </c>
    </row>
    <row r="8" spans="1:6" x14ac:dyDescent="0.3">
      <c r="A8" s="3" t="s">
        <v>4</v>
      </c>
      <c r="B8" s="4">
        <v>10835290704.459999</v>
      </c>
      <c r="C8" s="67">
        <v>11272962075.340002</v>
      </c>
      <c r="D8" s="67">
        <v>9715723179.3100014</v>
      </c>
      <c r="E8" s="67">
        <v>8913630505.9400043</v>
      </c>
      <c r="F8" s="66">
        <f t="shared" si="0"/>
        <v>40737606465.050011</v>
      </c>
    </row>
    <row r="9" spans="1:6" x14ac:dyDescent="0.3">
      <c r="A9" s="3" t="s">
        <v>5</v>
      </c>
      <c r="B9" s="4">
        <v>2744836873.6500001</v>
      </c>
      <c r="C9" s="67">
        <v>2400570624.5899992</v>
      </c>
      <c r="D9" s="67">
        <v>2071957165.4800005</v>
      </c>
      <c r="E9" s="67">
        <v>2958541259.1699982</v>
      </c>
      <c r="F9" s="66">
        <f t="shared" si="0"/>
        <v>10175905922.889999</v>
      </c>
    </row>
    <row r="10" spans="1:6" x14ac:dyDescent="0.3">
      <c r="A10" s="3" t="s">
        <v>6</v>
      </c>
      <c r="B10" s="4">
        <v>522706937.42000002</v>
      </c>
      <c r="C10" s="67">
        <v>543426279.33999979</v>
      </c>
      <c r="D10" s="67">
        <v>381609420.42000002</v>
      </c>
      <c r="E10" s="67">
        <v>447027711.16000003</v>
      </c>
      <c r="F10" s="66">
        <f t="shared" si="0"/>
        <v>1894770348.3399999</v>
      </c>
    </row>
    <row r="11" spans="1:6" x14ac:dyDescent="0.3">
      <c r="A11" s="3" t="s">
        <v>7</v>
      </c>
      <c r="B11" s="4">
        <v>14924509446.190001</v>
      </c>
      <c r="C11" s="67">
        <v>16269201434.210016</v>
      </c>
      <c r="D11" s="67">
        <v>14473256932.679985</v>
      </c>
      <c r="E11" s="67">
        <v>14140498182.310038</v>
      </c>
      <c r="F11" s="66">
        <f t="shared" si="0"/>
        <v>59807465995.390038</v>
      </c>
    </row>
    <row r="12" spans="1:6" x14ac:dyDescent="0.3">
      <c r="A12" s="3" t="s">
        <v>8</v>
      </c>
      <c r="B12" s="4">
        <v>1512442362.4000001</v>
      </c>
      <c r="C12" s="67">
        <v>1047208422.5200002</v>
      </c>
      <c r="D12" s="67">
        <v>890316026.68000019</v>
      </c>
      <c r="E12" s="67">
        <v>1097374608.8800001</v>
      </c>
      <c r="F12" s="66">
        <f t="shared" si="0"/>
        <v>4547341420.4800005</v>
      </c>
    </row>
    <row r="13" spans="1:6" x14ac:dyDescent="0.3">
      <c r="A13" s="3" t="s">
        <v>9</v>
      </c>
      <c r="B13" s="4">
        <v>7937268043.8699999</v>
      </c>
      <c r="C13" s="67">
        <v>8109935510.6599731</v>
      </c>
      <c r="D13" s="67">
        <v>9035769071.8599892</v>
      </c>
      <c r="E13" s="67">
        <v>9721016883.0500031</v>
      </c>
      <c r="F13" s="66">
        <f t="shared" si="0"/>
        <v>34803989509.439964</v>
      </c>
    </row>
    <row r="14" spans="1:6" x14ac:dyDescent="0.3">
      <c r="A14" s="3" t="s">
        <v>10</v>
      </c>
      <c r="B14" s="4">
        <v>1529466433.3599999</v>
      </c>
      <c r="C14" s="67">
        <v>1074711768.5599997</v>
      </c>
      <c r="D14" s="67">
        <v>1021067892.8400002</v>
      </c>
      <c r="E14" s="67">
        <v>934249398.70000041</v>
      </c>
      <c r="F14" s="66">
        <f t="shared" si="0"/>
        <v>4559495493.46</v>
      </c>
    </row>
    <row r="15" spans="1:6" x14ac:dyDescent="0.3">
      <c r="A15" s="3" t="s">
        <v>11</v>
      </c>
      <c r="B15" s="4">
        <v>1615988078.22</v>
      </c>
      <c r="C15" s="67">
        <v>2124908064.4899983</v>
      </c>
      <c r="D15" s="67">
        <v>2283728126.2499971</v>
      </c>
      <c r="E15" s="67">
        <v>2265750153.159997</v>
      </c>
      <c r="F15" s="66">
        <f t="shared" si="0"/>
        <v>8290374422.1199923</v>
      </c>
    </row>
    <row r="16" spans="1:6" x14ac:dyDescent="0.3">
      <c r="A16" s="3" t="s">
        <v>12</v>
      </c>
      <c r="B16" s="4">
        <v>507277849.92000002</v>
      </c>
      <c r="C16" s="67">
        <v>495197499.60999984</v>
      </c>
      <c r="D16" s="67">
        <v>366184476.96999991</v>
      </c>
      <c r="E16" s="67">
        <v>595237005.56000078</v>
      </c>
      <c r="F16" s="66">
        <f t="shared" si="0"/>
        <v>1963896832.0600004</v>
      </c>
    </row>
    <row r="17" spans="1:6" x14ac:dyDescent="0.3">
      <c r="A17" s="3" t="s">
        <v>13</v>
      </c>
      <c r="B17" s="4">
        <v>59884887.890000001</v>
      </c>
      <c r="C17" s="67">
        <v>50598095.439999998</v>
      </c>
      <c r="D17" s="67">
        <v>44295888.679999992</v>
      </c>
      <c r="E17" s="67">
        <v>54456507.399999999</v>
      </c>
      <c r="F17" s="66">
        <f t="shared" si="0"/>
        <v>209235379.41</v>
      </c>
    </row>
    <row r="18" spans="1:6" x14ac:dyDescent="0.3">
      <c r="A18" s="3" t="s">
        <v>14</v>
      </c>
      <c r="B18" s="4">
        <v>4016993631.6900001</v>
      </c>
      <c r="C18" s="67">
        <v>3768879140.1500068</v>
      </c>
      <c r="D18" s="67">
        <v>3269518817.9500051</v>
      </c>
      <c r="E18" s="67">
        <v>4082519110.4899993</v>
      </c>
      <c r="F18" s="66">
        <f t="shared" si="0"/>
        <v>15137910700.280012</v>
      </c>
    </row>
    <row r="19" spans="1:6" x14ac:dyDescent="0.3">
      <c r="A19" s="3" t="s">
        <v>15</v>
      </c>
      <c r="B19" s="4">
        <v>529173488.54000002</v>
      </c>
      <c r="C19" s="67">
        <v>657941208.42999983</v>
      </c>
      <c r="D19" s="67">
        <v>626213825.86999989</v>
      </c>
      <c r="E19" s="67">
        <v>900109136.85999978</v>
      </c>
      <c r="F19" s="66">
        <f t="shared" si="0"/>
        <v>2713437659.6999993</v>
      </c>
    </row>
    <row r="20" spans="1:6" x14ac:dyDescent="0.3">
      <c r="A20" s="3" t="s">
        <v>16</v>
      </c>
      <c r="B20" s="4">
        <v>2340806300.4299998</v>
      </c>
      <c r="C20" s="67">
        <v>1996390157.1300018</v>
      </c>
      <c r="D20" s="67">
        <v>2175975703.6000009</v>
      </c>
      <c r="E20" s="67">
        <v>2033605360.4499986</v>
      </c>
      <c r="F20" s="66">
        <f t="shared" si="0"/>
        <v>8546777521.6100006</v>
      </c>
    </row>
    <row r="21" spans="1:6" x14ac:dyDescent="0.3">
      <c r="A21" s="3" t="s">
        <v>17</v>
      </c>
      <c r="B21" s="4">
        <v>8490827446.8599997</v>
      </c>
      <c r="C21" s="67">
        <v>7811745534.6599941</v>
      </c>
      <c r="D21" s="67">
        <v>11339815578.15</v>
      </c>
      <c r="E21" s="67">
        <v>11150265395.800007</v>
      </c>
      <c r="F21" s="66">
        <f t="shared" si="0"/>
        <v>38792653955.470001</v>
      </c>
    </row>
    <row r="22" spans="1:6" x14ac:dyDescent="0.3">
      <c r="A22" s="3" t="s">
        <v>18</v>
      </c>
      <c r="B22" s="4">
        <v>31423299458.75</v>
      </c>
      <c r="C22" s="67">
        <v>34429042995.829964</v>
      </c>
      <c r="D22" s="67">
        <v>30271519699.970047</v>
      </c>
      <c r="E22" s="67">
        <v>28018749513.160084</v>
      </c>
      <c r="F22" s="66">
        <f t="shared" si="0"/>
        <v>124142611667.7101</v>
      </c>
    </row>
    <row r="23" spans="1:6" x14ac:dyDescent="0.3">
      <c r="A23" s="3" t="s">
        <v>19</v>
      </c>
      <c r="B23" s="4">
        <v>956166806.77999997</v>
      </c>
      <c r="C23" s="67">
        <v>1198575081.52</v>
      </c>
      <c r="D23" s="67">
        <v>1056930065.5400001</v>
      </c>
      <c r="E23" s="67">
        <v>861867478.16000021</v>
      </c>
      <c r="F23" s="66">
        <f t="shared" si="0"/>
        <v>4073539432.0000005</v>
      </c>
    </row>
    <row r="24" spans="1:6" x14ac:dyDescent="0.3">
      <c r="A24" s="3" t="s">
        <v>20</v>
      </c>
      <c r="B24" s="4">
        <v>201580318.33000001</v>
      </c>
      <c r="C24" s="67">
        <v>250092740.05000001</v>
      </c>
      <c r="D24" s="67">
        <v>291057634.46000004</v>
      </c>
      <c r="E24" s="67">
        <v>285872271.94999987</v>
      </c>
      <c r="F24" s="66">
        <f t="shared" si="0"/>
        <v>1028602964.79</v>
      </c>
    </row>
    <row r="25" spans="1:6" x14ac:dyDescent="0.3">
      <c r="A25" s="3" t="s">
        <v>21</v>
      </c>
      <c r="B25" s="4">
        <v>3522672251.9200001</v>
      </c>
      <c r="C25" s="67">
        <v>2361324014.4300003</v>
      </c>
      <c r="D25" s="67">
        <v>1975537803.9400001</v>
      </c>
      <c r="E25" s="67">
        <v>2419305973.1499996</v>
      </c>
      <c r="F25" s="66">
        <f t="shared" si="0"/>
        <v>10278840043.440001</v>
      </c>
    </row>
    <row r="26" spans="1:6" x14ac:dyDescent="0.3">
      <c r="A26" s="3" t="s">
        <v>22</v>
      </c>
      <c r="B26" s="4">
        <v>24315013565.66</v>
      </c>
      <c r="C26" s="67">
        <v>29583674334.789982</v>
      </c>
      <c r="D26" s="67">
        <v>32086711133.079899</v>
      </c>
      <c r="E26" s="67">
        <v>26074752081.930012</v>
      </c>
      <c r="F26" s="66">
        <f t="shared" si="0"/>
        <v>112060151115.45988</v>
      </c>
    </row>
    <row r="27" spans="1:6" x14ac:dyDescent="0.3">
      <c r="A27" s="3" t="s">
        <v>23</v>
      </c>
      <c r="B27" s="4">
        <v>940729119.25</v>
      </c>
      <c r="C27" s="67">
        <v>1058623649.0200002</v>
      </c>
      <c r="D27" s="67">
        <v>1149090483.7000012</v>
      </c>
      <c r="E27" s="67">
        <v>892950847.7900008</v>
      </c>
      <c r="F27" s="66">
        <f t="shared" si="0"/>
        <v>4041394099.7600021</v>
      </c>
    </row>
    <row r="28" spans="1:6" x14ac:dyDescent="0.3">
      <c r="A28" s="3" t="s">
        <v>24</v>
      </c>
      <c r="B28" s="4">
        <v>365182010.80000001</v>
      </c>
      <c r="C28" s="67">
        <v>449848248.54000008</v>
      </c>
      <c r="D28" s="67">
        <v>466631598.50999957</v>
      </c>
      <c r="E28" s="67">
        <v>469466855.58999968</v>
      </c>
      <c r="F28" s="66">
        <f t="shared" si="0"/>
        <v>1751128713.4399993</v>
      </c>
    </row>
    <row r="29" spans="1:6" x14ac:dyDescent="0.3">
      <c r="A29" s="3" t="s">
        <v>25</v>
      </c>
      <c r="B29" s="4">
        <v>8050491035.6199999</v>
      </c>
      <c r="C29" s="67">
        <v>10445379901.289959</v>
      </c>
      <c r="D29" s="67">
        <v>10750739233.499998</v>
      </c>
      <c r="E29" s="67">
        <v>12661503352.589903</v>
      </c>
      <c r="F29" s="66">
        <f t="shared" si="0"/>
        <v>41908113522.999863</v>
      </c>
    </row>
    <row r="30" spans="1:6" x14ac:dyDescent="0.3">
      <c r="A30" s="3" t="s">
        <v>26</v>
      </c>
      <c r="B30" s="4">
        <v>1743878248.8900001</v>
      </c>
      <c r="C30" s="67">
        <v>1132417313.4299994</v>
      </c>
      <c r="D30" s="67">
        <v>1423079128.8800006</v>
      </c>
      <c r="E30" s="67">
        <v>1333475801.0500004</v>
      </c>
      <c r="F30" s="66">
        <f t="shared" si="0"/>
        <v>5632850492.250001</v>
      </c>
    </row>
    <row r="31" spans="1:6" x14ac:dyDescent="0.3">
      <c r="A31" s="3" t="s">
        <v>27</v>
      </c>
      <c r="B31" s="4">
        <v>298137975.20999998</v>
      </c>
      <c r="C31" s="67">
        <v>316908615.69</v>
      </c>
      <c r="D31" s="67">
        <v>253826638.93000001</v>
      </c>
      <c r="E31" s="67">
        <v>609350958.52999997</v>
      </c>
      <c r="F31" s="66">
        <f t="shared" si="0"/>
        <v>1478224188.3599999</v>
      </c>
    </row>
    <row r="32" spans="1:6" x14ac:dyDescent="0.3">
      <c r="A32" s="3" t="s">
        <v>28</v>
      </c>
      <c r="B32" s="4">
        <v>2434185088.46</v>
      </c>
      <c r="C32" s="67">
        <v>7432803909.4299974</v>
      </c>
      <c r="D32" s="67">
        <v>7772158690.1500015</v>
      </c>
      <c r="E32" s="67">
        <v>6709669340.3899975</v>
      </c>
      <c r="F32" s="66">
        <f t="shared" si="0"/>
        <v>24348817028.43</v>
      </c>
    </row>
    <row r="33" spans="1:6" x14ac:dyDescent="0.3">
      <c r="A33" s="5" t="s">
        <v>34</v>
      </c>
      <c r="B33" s="6">
        <v>137063473306.32001</v>
      </c>
      <c r="C33" s="6">
        <v>151562281898.86987</v>
      </c>
      <c r="D33" s="6">
        <v>150739339760.0799</v>
      </c>
      <c r="E33" s="6">
        <v>145244007354.56</v>
      </c>
      <c r="F33" s="66">
        <f t="shared" si="0"/>
        <v>584609102319.82983</v>
      </c>
    </row>
    <row r="34" spans="1:6" x14ac:dyDescent="0.3">
      <c r="A34" s="9" t="s">
        <v>33</v>
      </c>
      <c r="B34" s="60">
        <v>98967007748.509995</v>
      </c>
      <c r="C34" s="60">
        <v>94904294115.914429</v>
      </c>
      <c r="D34" s="60">
        <v>63003577461.543884</v>
      </c>
      <c r="E34" s="60">
        <v>102580290406.35001</v>
      </c>
      <c r="F34" s="66">
        <f t="shared" si="0"/>
        <v>359455169732.31836</v>
      </c>
    </row>
    <row r="35" spans="1:6" x14ac:dyDescent="0.3">
      <c r="A35" s="10" t="s">
        <v>32</v>
      </c>
      <c r="B35" s="14">
        <v>53007856392.82</v>
      </c>
      <c r="C35" s="14">
        <v>65476489855.169998</v>
      </c>
      <c r="D35" s="14">
        <v>61373302747.130005</v>
      </c>
      <c r="E35" s="14">
        <v>60658658316.599991</v>
      </c>
      <c r="F35" s="66">
        <f t="shared" si="0"/>
        <v>240516307311.71997</v>
      </c>
    </row>
    <row r="36" spans="1:6" x14ac:dyDescent="0.3">
      <c r="A36" s="11" t="s">
        <v>29</v>
      </c>
      <c r="B36" s="61">
        <v>289038337447.65002</v>
      </c>
      <c r="C36" s="61">
        <v>311943065869.95428</v>
      </c>
      <c r="D36" s="61">
        <v>275116219968.75378</v>
      </c>
      <c r="E36" s="61">
        <v>308482956077.51001</v>
      </c>
      <c r="F36" s="66">
        <f t="shared" si="0"/>
        <v>1184580579363.8682</v>
      </c>
    </row>
    <row r="37" spans="1:6" x14ac:dyDescent="0.3">
      <c r="A37" s="59" t="s">
        <v>94</v>
      </c>
      <c r="F37" s="66">
        <f>SUM(B37:D37)</f>
        <v>0</v>
      </c>
    </row>
    <row r="39" spans="1:6" x14ac:dyDescent="0.3">
      <c r="B39" s="86">
        <f>SUM(B34:B35)</f>
        <v>151974864141.32999</v>
      </c>
      <c r="C39" s="86">
        <f>SUM(C34:C35)</f>
        <v>160380783971.08441</v>
      </c>
      <c r="D39" s="86">
        <f>SUM(D34:D35)</f>
        <v>124376880208.67389</v>
      </c>
      <c r="E39" s="86">
        <f>SUM(E34:E35)</f>
        <v>163238948722.95001</v>
      </c>
      <c r="F39" s="86">
        <f>SUM(F34:F35)</f>
        <v>599971477044.03833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CB36F-DA99-4499-AC76-1FD6757D13AB}">
  <dimension ref="B3:J38"/>
  <sheetViews>
    <sheetView zoomScale="62" zoomScaleNormal="62" workbookViewId="0">
      <selection activeCell="C38" sqref="C38:F38"/>
    </sheetView>
  </sheetViews>
  <sheetFormatPr defaultRowHeight="18.75" x14ac:dyDescent="0.3"/>
  <cols>
    <col min="2" max="2" width="34.796875" customWidth="1"/>
    <col min="3" max="3" width="25.69921875" customWidth="1"/>
    <col min="4" max="4" width="22.296875" style="7" customWidth="1"/>
    <col min="5" max="5" width="23.09765625" style="7" customWidth="1"/>
    <col min="6" max="6" width="24" style="7" customWidth="1"/>
    <col min="7" max="7" width="20.5" style="24" customWidth="1"/>
    <col min="8" max="8" width="19.3984375" style="24" customWidth="1"/>
    <col min="9" max="9" width="20.796875" style="52" customWidth="1"/>
    <col min="10" max="10" width="13.296875" style="58" customWidth="1"/>
  </cols>
  <sheetData>
    <row r="3" spans="2:10" x14ac:dyDescent="0.3">
      <c r="B3" s="2"/>
      <c r="C3" s="1" t="s">
        <v>82</v>
      </c>
      <c r="D3" s="47" t="s">
        <v>83</v>
      </c>
      <c r="E3" s="47" t="s">
        <v>84</v>
      </c>
      <c r="F3" s="47" t="s">
        <v>85</v>
      </c>
      <c r="G3" s="47" t="s">
        <v>90</v>
      </c>
      <c r="H3" s="47" t="s">
        <v>89</v>
      </c>
      <c r="I3" s="49" t="s">
        <v>86</v>
      </c>
      <c r="J3" s="49" t="s">
        <v>87</v>
      </c>
    </row>
    <row r="4" spans="2:10" x14ac:dyDescent="0.3">
      <c r="B4" s="2" t="s">
        <v>30</v>
      </c>
      <c r="C4" s="1" t="s">
        <v>0</v>
      </c>
      <c r="D4" s="47" t="s">
        <v>0</v>
      </c>
      <c r="E4" s="47" t="s">
        <v>0</v>
      </c>
      <c r="F4" s="47" t="s">
        <v>0</v>
      </c>
      <c r="G4" s="47" t="s">
        <v>91</v>
      </c>
      <c r="H4" s="47" t="s">
        <v>92</v>
      </c>
      <c r="I4" s="50"/>
      <c r="J4" s="49" t="s">
        <v>88</v>
      </c>
    </row>
    <row r="5" spans="2:10" x14ac:dyDescent="0.3">
      <c r="B5" s="3" t="s">
        <v>1</v>
      </c>
      <c r="C5" s="4">
        <v>372571969.54000002</v>
      </c>
      <c r="D5" s="48">
        <v>781422600.36999989</v>
      </c>
      <c r="E5" s="48">
        <v>722240030.41999972</v>
      </c>
      <c r="F5" s="48">
        <v>591696863.89999986</v>
      </c>
      <c r="G5" s="53">
        <f>(F5-E5)/E5*100</f>
        <v>-18.074761993472713</v>
      </c>
      <c r="H5" s="53">
        <f>(F5-'VAT Sectoral  Q1-Q4, 2017'!F5)/'VAT Sectoral  Q1-Q4, 2017'!F5*100</f>
        <v>88.719978173380625</v>
      </c>
      <c r="I5" s="51">
        <f>SUM(C5:F5)</f>
        <v>2467931464.2299995</v>
      </c>
      <c r="J5" s="57">
        <f>(I5-'VAT Sectoral  Q1-Q4, 2017'!G5)/'VAT Sectoral  Q1-Q4, 2017'!G5*100</f>
        <v>31.717144059767882</v>
      </c>
    </row>
    <row r="6" spans="2:10" x14ac:dyDescent="0.3">
      <c r="B6" s="3" t="s">
        <v>2</v>
      </c>
      <c r="C6" s="4">
        <v>441668045.85000002</v>
      </c>
      <c r="D6" s="48">
        <v>488766172.99000013</v>
      </c>
      <c r="E6" s="48">
        <v>265352056.44999987</v>
      </c>
      <c r="F6" s="48">
        <v>360545832.61000001</v>
      </c>
      <c r="G6" s="53">
        <f t="shared" ref="G6:G36" si="0">(F6-E6)/E6*100</f>
        <v>35.87451984866658</v>
      </c>
      <c r="H6" s="53">
        <f>(F6-'VAT Sectoral  Q1-Q4, 2017'!F6)/'VAT Sectoral  Q1-Q4, 2017'!F6*100</f>
        <v>-5.7049178305171653</v>
      </c>
      <c r="I6" s="51">
        <f t="shared" ref="I6:I36" si="1">SUM(C6:F6)</f>
        <v>1556332107.9000001</v>
      </c>
      <c r="J6" s="57">
        <f>(I6-'VAT Sectoral  Q1-Q4, 2017'!G6)/'VAT Sectoral  Q1-Q4, 2017'!G6*100</f>
        <v>-11.288048689187399</v>
      </c>
    </row>
    <row r="7" spans="2:10" x14ac:dyDescent="0.3">
      <c r="B7" s="3" t="s">
        <v>3</v>
      </c>
      <c r="C7" s="4">
        <v>5293543136.46</v>
      </c>
      <c r="D7" s="48">
        <v>4747180945.8400021</v>
      </c>
      <c r="E7" s="48">
        <v>4516161382.6100025</v>
      </c>
      <c r="F7" s="48">
        <v>3940876070.4900002</v>
      </c>
      <c r="G7" s="53">
        <f t="shared" si="0"/>
        <v>-12.73836923399603</v>
      </c>
      <c r="H7" s="53">
        <f>(F7-'VAT Sectoral  Q1-Q4, 2017'!F7)/'VAT Sectoral  Q1-Q4, 2017'!F7*100</f>
        <v>-6.5340633350609441</v>
      </c>
      <c r="I7" s="51">
        <f t="shared" si="1"/>
        <v>18497761535.400005</v>
      </c>
      <c r="J7" s="57">
        <f>(I7-'VAT Sectoral  Q1-Q4, 2017'!G7)/'VAT Sectoral  Q1-Q4, 2017'!G7*100</f>
        <v>-10.882456091806873</v>
      </c>
    </row>
    <row r="8" spans="2:10" x14ac:dyDescent="0.3">
      <c r="B8" s="3" t="s">
        <v>4</v>
      </c>
      <c r="C8" s="4">
        <v>8880145995.8299999</v>
      </c>
      <c r="D8" s="48">
        <v>9434192587.0599976</v>
      </c>
      <c r="E8" s="48">
        <v>7828862601.3899984</v>
      </c>
      <c r="F8" s="48">
        <v>9784491995.0900002</v>
      </c>
      <c r="G8" s="53">
        <f t="shared" si="0"/>
        <v>24.979738351172287</v>
      </c>
      <c r="H8" s="53">
        <f>(F8-'VAT Sectoral  Q1-Q4, 2017'!F8)/'VAT Sectoral  Q1-Q4, 2017'!F8*100</f>
        <v>12.575122915448315</v>
      </c>
      <c r="I8" s="51">
        <f t="shared" si="1"/>
        <v>35927693179.369995</v>
      </c>
      <c r="J8" s="57">
        <f>(I8-'VAT Sectoral  Q1-Q4, 2017'!G8)/'VAT Sectoral  Q1-Q4, 2017'!G8*100</f>
        <v>0.61157639833693134</v>
      </c>
    </row>
    <row r="9" spans="2:10" x14ac:dyDescent="0.3">
      <c r="B9" s="3" t="s">
        <v>5</v>
      </c>
      <c r="C9" s="4">
        <v>2384881129.4000001</v>
      </c>
      <c r="D9" s="48">
        <v>2671518189.6100006</v>
      </c>
      <c r="E9" s="48">
        <v>2375591919.3100023</v>
      </c>
      <c r="F9" s="48">
        <v>2571540415.4699993</v>
      </c>
      <c r="G9" s="53">
        <f t="shared" si="0"/>
        <v>8.2484072524085192</v>
      </c>
      <c r="H9" s="53">
        <f>(F9-'VAT Sectoral  Q1-Q4, 2017'!F9)/'VAT Sectoral  Q1-Q4, 2017'!F9*100</f>
        <v>-50.975435681010474</v>
      </c>
      <c r="I9" s="51">
        <f t="shared" si="1"/>
        <v>10003531653.790001</v>
      </c>
      <c r="J9" s="57">
        <f>(I9-'VAT Sectoral  Q1-Q4, 2017'!G9)/'VAT Sectoral  Q1-Q4, 2017'!G9*100</f>
        <v>-24.664286349485206</v>
      </c>
    </row>
    <row r="10" spans="2:10" x14ac:dyDescent="0.3">
      <c r="B10" s="3" t="s">
        <v>6</v>
      </c>
      <c r="C10" s="4">
        <v>420858469.37</v>
      </c>
      <c r="D10" s="48">
        <v>317151103.41000003</v>
      </c>
      <c r="E10" s="48">
        <v>393037491.08999991</v>
      </c>
      <c r="F10" s="48">
        <v>258386701.66</v>
      </c>
      <c r="G10" s="53">
        <f t="shared" si="0"/>
        <v>-34.259019173101436</v>
      </c>
      <c r="H10" s="53">
        <f>(F10-'VAT Sectoral  Q1-Q4, 2017'!F10)/'VAT Sectoral  Q1-Q4, 2017'!F10*100</f>
        <v>-8.1422865429812976</v>
      </c>
      <c r="I10" s="51">
        <f t="shared" si="1"/>
        <v>1389433765.53</v>
      </c>
      <c r="J10" s="57">
        <f>(I10-'VAT Sectoral  Q1-Q4, 2017'!G10)/'VAT Sectoral  Q1-Q4, 2017'!G10*100</f>
        <v>-7.3714919463418234</v>
      </c>
    </row>
    <row r="11" spans="2:10" x14ac:dyDescent="0.3">
      <c r="B11" s="3" t="s">
        <v>7</v>
      </c>
      <c r="C11" s="4">
        <v>14934496191.6</v>
      </c>
      <c r="D11" s="48">
        <v>16108378714.740036</v>
      </c>
      <c r="E11" s="48">
        <v>15998630572.909935</v>
      </c>
      <c r="F11" s="48">
        <v>16020845602.920025</v>
      </c>
      <c r="G11" s="53">
        <f t="shared" si="0"/>
        <v>0.1388558221208383</v>
      </c>
      <c r="H11" s="53">
        <f>(F11-'VAT Sectoral  Q1-Q4, 2017'!F11)/'VAT Sectoral  Q1-Q4, 2017'!F11*100</f>
        <v>24.441905414738578</v>
      </c>
      <c r="I11" s="51">
        <f t="shared" si="1"/>
        <v>63062351082.169998</v>
      </c>
      <c r="J11" s="57">
        <f>(I11-'VAT Sectoral  Q1-Q4, 2017'!G11)/'VAT Sectoral  Q1-Q4, 2017'!G11*100</f>
        <v>27.389021366407501</v>
      </c>
    </row>
    <row r="12" spans="2:10" x14ac:dyDescent="0.3">
      <c r="B12" s="3" t="s">
        <v>8</v>
      </c>
      <c r="C12" s="4">
        <v>1297878350.1700001</v>
      </c>
      <c r="D12" s="48">
        <v>1138103220.0899999</v>
      </c>
      <c r="E12" s="48">
        <v>1041845733.9099998</v>
      </c>
      <c r="F12" s="48">
        <v>1648909738.5</v>
      </c>
      <c r="G12" s="53">
        <f t="shared" si="0"/>
        <v>58.268127884126997</v>
      </c>
      <c r="H12" s="53">
        <f>(F12-'VAT Sectoral  Q1-Q4, 2017'!F12)/'VAT Sectoral  Q1-Q4, 2017'!F12*100</f>
        <v>18.099309920676546</v>
      </c>
      <c r="I12" s="51">
        <f t="shared" si="1"/>
        <v>5126737042.6700001</v>
      </c>
      <c r="J12" s="57">
        <f>(I12-'VAT Sectoral  Q1-Q4, 2017'!G12)/'VAT Sectoral  Q1-Q4, 2017'!G12*100</f>
        <v>-3.2829090779542907</v>
      </c>
    </row>
    <row r="13" spans="2:10" x14ac:dyDescent="0.3">
      <c r="B13" s="3" t="s">
        <v>9</v>
      </c>
      <c r="C13" s="4">
        <v>4237740192.3200002</v>
      </c>
      <c r="D13" s="48">
        <v>5548924072.0999994</v>
      </c>
      <c r="E13" s="48">
        <v>4799725913.3899975</v>
      </c>
      <c r="F13" s="48">
        <v>4856761226.1899824</v>
      </c>
      <c r="G13" s="53">
        <f t="shared" si="0"/>
        <v>1.1883035371013815</v>
      </c>
      <c r="H13" s="53">
        <f>(F13-'VAT Sectoral  Q1-Q4, 2017'!F13)/'VAT Sectoral  Q1-Q4, 2017'!F13*100</f>
        <v>41.066401791673329</v>
      </c>
      <c r="I13" s="51">
        <f t="shared" si="1"/>
        <v>19443151403.999981</v>
      </c>
      <c r="J13" s="57">
        <f>(I13-'VAT Sectoral  Q1-Q4, 2017'!G13)/'VAT Sectoral  Q1-Q4, 2017'!G13*100</f>
        <v>-4.8761254008697854</v>
      </c>
    </row>
    <row r="14" spans="2:10" x14ac:dyDescent="0.3">
      <c r="B14" s="3" t="s">
        <v>10</v>
      </c>
      <c r="C14" s="4">
        <v>1461808242.01</v>
      </c>
      <c r="D14" s="48">
        <v>1269281250.95</v>
      </c>
      <c r="E14" s="48">
        <v>1394720443.1900001</v>
      </c>
      <c r="F14" s="48">
        <v>1618186649.8499999</v>
      </c>
      <c r="G14" s="53">
        <f t="shared" si="0"/>
        <v>16.022293768698816</v>
      </c>
      <c r="H14" s="53">
        <f>(F14-'VAT Sectoral  Q1-Q4, 2017'!F14)/'VAT Sectoral  Q1-Q4, 2017'!F14*100</f>
        <v>18.737627134132133</v>
      </c>
      <c r="I14" s="51">
        <f t="shared" si="1"/>
        <v>5743996586</v>
      </c>
      <c r="J14" s="57">
        <f>(I14-'VAT Sectoral  Q1-Q4, 2017'!G14)/'VAT Sectoral  Q1-Q4, 2017'!G14*100</f>
        <v>4.972297211040984</v>
      </c>
    </row>
    <row r="15" spans="2:10" x14ac:dyDescent="0.3">
      <c r="B15" s="3" t="s">
        <v>11</v>
      </c>
      <c r="C15" s="4">
        <v>1184168691.05</v>
      </c>
      <c r="D15" s="48">
        <v>1617377425.4000008</v>
      </c>
      <c r="E15" s="48">
        <v>1676149457.0999954</v>
      </c>
      <c r="F15" s="48">
        <v>1812246433.7799981</v>
      </c>
      <c r="G15" s="53">
        <f t="shared" si="0"/>
        <v>8.1196206044461015</v>
      </c>
      <c r="H15" s="53">
        <f>(F15-'VAT Sectoral  Q1-Q4, 2017'!F15)/'VAT Sectoral  Q1-Q4, 2017'!F15*100</f>
        <v>52.827321441607147</v>
      </c>
      <c r="I15" s="51">
        <f t="shared" si="1"/>
        <v>6289942007.3299942</v>
      </c>
      <c r="J15" s="57">
        <f>(I15-'VAT Sectoral  Q1-Q4, 2017'!G15)/'VAT Sectoral  Q1-Q4, 2017'!G15*100</f>
        <v>26.706447797043648</v>
      </c>
    </row>
    <row r="16" spans="2:10" x14ac:dyDescent="0.3">
      <c r="B16" s="3" t="s">
        <v>12</v>
      </c>
      <c r="C16" s="4">
        <v>449601261.13</v>
      </c>
      <c r="D16" s="48">
        <v>362004639.62999958</v>
      </c>
      <c r="E16" s="48">
        <v>407053634.05999964</v>
      </c>
      <c r="F16" s="48">
        <v>319749837.69000089</v>
      </c>
      <c r="G16" s="53">
        <f t="shared" si="0"/>
        <v>-21.447737856857014</v>
      </c>
      <c r="H16" s="53">
        <f>(F16-'VAT Sectoral  Q1-Q4, 2017'!F16)/'VAT Sectoral  Q1-Q4, 2017'!F16*100</f>
        <v>58.964958491151698</v>
      </c>
      <c r="I16" s="51">
        <f t="shared" si="1"/>
        <v>1538409372.5100002</v>
      </c>
      <c r="J16" s="57">
        <f>(I16-'VAT Sectoral  Q1-Q4, 2017'!G16)/'VAT Sectoral  Q1-Q4, 2017'!G16*100</f>
        <v>140.33182900599428</v>
      </c>
    </row>
    <row r="17" spans="2:10" x14ac:dyDescent="0.3">
      <c r="B17" s="3" t="s">
        <v>13</v>
      </c>
      <c r="C17" s="4">
        <v>46246872.439999998</v>
      </c>
      <c r="D17" s="48">
        <v>47849681.32</v>
      </c>
      <c r="E17" s="48">
        <v>52701931.420000009</v>
      </c>
      <c r="F17" s="48">
        <v>35745954.869999997</v>
      </c>
      <c r="G17" s="53">
        <f t="shared" si="0"/>
        <v>-32.173349425985812</v>
      </c>
      <c r="H17" s="53">
        <f>(F17-'VAT Sectoral  Q1-Q4, 2017'!F17)/'VAT Sectoral  Q1-Q4, 2017'!F17*100</f>
        <v>9.9283407314514172</v>
      </c>
      <c r="I17" s="51">
        <f t="shared" si="1"/>
        <v>182544440.05000001</v>
      </c>
      <c r="J17" s="57">
        <f>(I17-'VAT Sectoral  Q1-Q4, 2017'!G17)/'VAT Sectoral  Q1-Q4, 2017'!G17*100</f>
        <v>34.750124055993773</v>
      </c>
    </row>
    <row r="18" spans="2:10" x14ac:dyDescent="0.3">
      <c r="B18" s="3" t="s">
        <v>14</v>
      </c>
      <c r="C18" s="4">
        <v>3246225281.77</v>
      </c>
      <c r="D18" s="48">
        <v>3841448674.5800052</v>
      </c>
      <c r="E18" s="48">
        <v>2506186298.2400026</v>
      </c>
      <c r="F18" s="48">
        <v>3343397988.2700052</v>
      </c>
      <c r="G18" s="53">
        <f t="shared" si="0"/>
        <v>33.405804293876471</v>
      </c>
      <c r="H18" s="53">
        <f>(F18-'VAT Sectoral  Q1-Q4, 2017'!F18)/'VAT Sectoral  Q1-Q4, 2017'!F18*100</f>
        <v>27.818160607941294</v>
      </c>
      <c r="I18" s="51">
        <f t="shared" si="1"/>
        <v>12937258242.860012</v>
      </c>
      <c r="J18" s="57">
        <f>(I18-'VAT Sectoral  Q1-Q4, 2017'!G18)/'VAT Sectoral  Q1-Q4, 2017'!G18*100</f>
        <v>32.266349036660046</v>
      </c>
    </row>
    <row r="19" spans="2:10" x14ac:dyDescent="0.3">
      <c r="B19" s="3" t="s">
        <v>15</v>
      </c>
      <c r="C19" s="4">
        <v>797489010.65999997</v>
      </c>
      <c r="D19" s="48">
        <v>547301553.27999997</v>
      </c>
      <c r="E19" s="48">
        <v>548727850.94999993</v>
      </c>
      <c r="F19" s="48">
        <v>668520509.76999974</v>
      </c>
      <c r="G19" s="53">
        <f t="shared" si="0"/>
        <v>21.830978437235423</v>
      </c>
      <c r="H19" s="53">
        <f>(F19-'VAT Sectoral  Q1-Q4, 2017'!F19)/'VAT Sectoral  Q1-Q4, 2017'!F19*100</f>
        <v>-20.022309160721306</v>
      </c>
      <c r="I19" s="51">
        <f t="shared" si="1"/>
        <v>2562038924.6599998</v>
      </c>
      <c r="J19" s="57">
        <f>(I19-'VAT Sectoral  Q1-Q4, 2017'!G19)/'VAT Sectoral  Q1-Q4, 2017'!G19*100</f>
        <v>12.804654694321055</v>
      </c>
    </row>
    <row r="20" spans="2:10" x14ac:dyDescent="0.3">
      <c r="B20" s="3" t="s">
        <v>16</v>
      </c>
      <c r="C20" s="4">
        <v>2511581413.0999999</v>
      </c>
      <c r="D20" s="48">
        <v>1729451370.0699995</v>
      </c>
      <c r="E20" s="48">
        <v>1747025624.3099997</v>
      </c>
      <c r="F20" s="48">
        <v>1743285420.7800004</v>
      </c>
      <c r="G20" s="53">
        <f t="shared" si="0"/>
        <v>-0.21408979227058997</v>
      </c>
      <c r="H20" s="53">
        <f>(F20-'VAT Sectoral  Q1-Q4, 2017'!F20)/'VAT Sectoral  Q1-Q4, 2017'!F20*100</f>
        <v>22.354963799145075</v>
      </c>
      <c r="I20" s="51">
        <f t="shared" si="1"/>
        <v>7731343828.2599993</v>
      </c>
      <c r="J20" s="57">
        <f>(I20-'VAT Sectoral  Q1-Q4, 2017'!G20)/'VAT Sectoral  Q1-Q4, 2017'!G20*100</f>
        <v>20.194014501572475</v>
      </c>
    </row>
    <row r="21" spans="2:10" x14ac:dyDescent="0.3">
      <c r="B21" s="3" t="s">
        <v>17</v>
      </c>
      <c r="C21" s="4">
        <v>7360317325.6099997</v>
      </c>
      <c r="D21" s="48">
        <v>7837873141.1000042</v>
      </c>
      <c r="E21" s="48">
        <v>7346683522.5700026</v>
      </c>
      <c r="F21" s="48">
        <v>14903002485.580008</v>
      </c>
      <c r="G21" s="53">
        <f t="shared" si="0"/>
        <v>102.85347041009693</v>
      </c>
      <c r="H21" s="53">
        <f>(F21-'VAT Sectoral  Q1-Q4, 2017'!F21)/'VAT Sectoral  Q1-Q4, 2017'!F21*100</f>
        <v>82.340408397101683</v>
      </c>
      <c r="I21" s="51">
        <f t="shared" si="1"/>
        <v>37447876474.860016</v>
      </c>
      <c r="J21" s="57">
        <f>(I21-'VAT Sectoral  Q1-Q4, 2017'!G21)/'VAT Sectoral  Q1-Q4, 2017'!G21*100</f>
        <v>-17.024129778354226</v>
      </c>
    </row>
    <row r="22" spans="2:10" x14ac:dyDescent="0.3">
      <c r="B22" s="3" t="s">
        <v>18</v>
      </c>
      <c r="C22" s="4">
        <v>30136156950.560001</v>
      </c>
      <c r="D22" s="48">
        <v>32458907161.330036</v>
      </c>
      <c r="E22" s="48">
        <v>31483381172.830013</v>
      </c>
      <c r="F22" s="48">
        <v>28818716489.550034</v>
      </c>
      <c r="G22" s="53">
        <f t="shared" si="0"/>
        <v>-8.463718266637672</v>
      </c>
      <c r="H22" s="53">
        <f>(F22-'VAT Sectoral  Q1-Q4, 2017'!F22)/'VAT Sectoral  Q1-Q4, 2017'!F22*100</f>
        <v>2.204992167184348</v>
      </c>
      <c r="I22" s="51">
        <f t="shared" si="1"/>
        <v>122897161774.27008</v>
      </c>
      <c r="J22" s="57">
        <f>(I22-'VAT Sectoral  Q1-Q4, 2017'!G22)/'VAT Sectoral  Q1-Q4, 2017'!G22*100</f>
        <v>2.7556487423987979</v>
      </c>
    </row>
    <row r="23" spans="2:10" x14ac:dyDescent="0.3">
      <c r="B23" s="3" t="s">
        <v>19</v>
      </c>
      <c r="C23" s="4">
        <v>1103752606.6199999</v>
      </c>
      <c r="D23" s="48">
        <v>1425359948.7399998</v>
      </c>
      <c r="E23" s="48">
        <v>978846773.72000015</v>
      </c>
      <c r="F23" s="48">
        <v>1152840819.3500001</v>
      </c>
      <c r="G23" s="53">
        <f t="shared" si="0"/>
        <v>17.775411872560468</v>
      </c>
      <c r="H23" s="53">
        <f>(F23-'VAT Sectoral  Q1-Q4, 2017'!F23)/'VAT Sectoral  Q1-Q4, 2017'!F23*100</f>
        <v>20.638347502307539</v>
      </c>
      <c r="I23" s="51">
        <f t="shared" si="1"/>
        <v>4660800148.4300003</v>
      </c>
      <c r="J23" s="57">
        <f>(I23-'VAT Sectoral  Q1-Q4, 2017'!G23)/'VAT Sectoral  Q1-Q4, 2017'!G23*100</f>
        <v>-4.3397789532744699</v>
      </c>
    </row>
    <row r="24" spans="2:10" x14ac:dyDescent="0.3">
      <c r="B24" s="3" t="s">
        <v>20</v>
      </c>
      <c r="C24" s="4">
        <v>243443468.02000001</v>
      </c>
      <c r="D24" s="48">
        <v>153399721.12999994</v>
      </c>
      <c r="E24" s="48">
        <v>177340965.57000005</v>
      </c>
      <c r="F24" s="48">
        <v>209326506.44000015</v>
      </c>
      <c r="G24" s="53">
        <f t="shared" si="0"/>
        <v>18.03618287923145</v>
      </c>
      <c r="H24" s="53">
        <f>(F24-'VAT Sectoral  Q1-Q4, 2017'!F24)/'VAT Sectoral  Q1-Q4, 2017'!F24*100</f>
        <v>18.132041319661486</v>
      </c>
      <c r="I24" s="51">
        <f t="shared" si="1"/>
        <v>783510661.16000021</v>
      </c>
      <c r="J24" s="57">
        <f>(I24-'VAT Sectoral  Q1-Q4, 2017'!G24)/'VAT Sectoral  Q1-Q4, 2017'!G24*100</f>
        <v>-6.4322114945883815</v>
      </c>
    </row>
    <row r="25" spans="2:10" x14ac:dyDescent="0.3">
      <c r="B25" s="3" t="s">
        <v>21</v>
      </c>
      <c r="C25" s="4">
        <v>2090203584.6199999</v>
      </c>
      <c r="D25" s="48">
        <v>2023604284.2399993</v>
      </c>
      <c r="E25" s="48">
        <v>2268820728.5100002</v>
      </c>
      <c r="F25" s="48">
        <v>1609105327.6900001</v>
      </c>
      <c r="G25" s="53">
        <f t="shared" si="0"/>
        <v>-29.07745828174156</v>
      </c>
      <c r="H25" s="53">
        <f>(F25-'VAT Sectoral  Q1-Q4, 2017'!F25)/'VAT Sectoral  Q1-Q4, 2017'!F25*100</f>
        <v>-18.369875285445413</v>
      </c>
      <c r="I25" s="51">
        <f t="shared" si="1"/>
        <v>7991733925.0599995</v>
      </c>
      <c r="J25" s="57">
        <f>(I25-'VAT Sectoral  Q1-Q4, 2017'!G25)/'VAT Sectoral  Q1-Q4, 2017'!G25*100</f>
        <v>35.356682816087513</v>
      </c>
    </row>
    <row r="26" spans="2:10" x14ac:dyDescent="0.3">
      <c r="B26" s="3" t="s">
        <v>22</v>
      </c>
      <c r="C26" s="4">
        <v>16580442762.26</v>
      </c>
      <c r="D26" s="48">
        <v>20016808207.840069</v>
      </c>
      <c r="E26" s="48">
        <v>25567594205.189991</v>
      </c>
      <c r="F26" s="48">
        <v>24117631468.239956</v>
      </c>
      <c r="G26" s="53">
        <f t="shared" si="0"/>
        <v>-5.6710957054211448</v>
      </c>
      <c r="H26" s="53">
        <f>(F26-'VAT Sectoral  Q1-Q4, 2017'!F26)/'VAT Sectoral  Q1-Q4, 2017'!F26*100</f>
        <v>7.974305671544764</v>
      </c>
      <c r="I26" s="51">
        <f t="shared" si="1"/>
        <v>86282476643.530014</v>
      </c>
      <c r="J26" s="57">
        <f>(I26-'VAT Sectoral  Q1-Q4, 2017'!G26)/'VAT Sectoral  Q1-Q4, 2017'!G26*100</f>
        <v>-1.4175956327707386</v>
      </c>
    </row>
    <row r="27" spans="2:10" x14ac:dyDescent="0.3">
      <c r="B27" s="3" t="s">
        <v>23</v>
      </c>
      <c r="C27" s="4">
        <v>774993040.60000002</v>
      </c>
      <c r="D27" s="48">
        <v>1075258270.2799997</v>
      </c>
      <c r="E27" s="48">
        <v>1278221918.1500001</v>
      </c>
      <c r="F27" s="48">
        <v>1029840957.6200007</v>
      </c>
      <c r="G27" s="53">
        <f t="shared" si="0"/>
        <v>-19.431755707137839</v>
      </c>
      <c r="H27" s="53">
        <f>(F27-'VAT Sectoral  Q1-Q4, 2017'!F27)/'VAT Sectoral  Q1-Q4, 2017'!F27*100</f>
        <v>30.632360437870094</v>
      </c>
      <c r="I27" s="51">
        <f t="shared" si="1"/>
        <v>4158314186.6500006</v>
      </c>
      <c r="J27" s="57">
        <f>(I27-'VAT Sectoral  Q1-Q4, 2017'!G27)/'VAT Sectoral  Q1-Q4, 2017'!G27*100</f>
        <v>35.455139240029958</v>
      </c>
    </row>
    <row r="28" spans="2:10" x14ac:dyDescent="0.3">
      <c r="B28" s="3" t="s">
        <v>24</v>
      </c>
      <c r="C28" s="4">
        <v>339611572.63999999</v>
      </c>
      <c r="D28" s="48">
        <v>527992343.26000023</v>
      </c>
      <c r="E28" s="48">
        <v>403500908.05000007</v>
      </c>
      <c r="F28" s="48">
        <v>364443584.56999999</v>
      </c>
      <c r="G28" s="53">
        <f t="shared" si="0"/>
        <v>-9.6796122885453979</v>
      </c>
      <c r="H28" s="53">
        <f>(F28-'VAT Sectoral  Q1-Q4, 2017'!F28)/'VAT Sectoral  Q1-Q4, 2017'!F28*100</f>
        <v>-28.234607293727169</v>
      </c>
      <c r="I28" s="51">
        <f t="shared" si="1"/>
        <v>1635548408.5200002</v>
      </c>
      <c r="J28" s="57">
        <f>(I28-'VAT Sectoral  Q1-Q4, 2017'!G28)/'VAT Sectoral  Q1-Q4, 2017'!G28*100</f>
        <v>-35.188553217927257</v>
      </c>
    </row>
    <row r="29" spans="2:10" x14ac:dyDescent="0.3">
      <c r="B29" s="3" t="s">
        <v>25</v>
      </c>
      <c r="C29" s="4">
        <v>11883009966.23</v>
      </c>
      <c r="D29" s="48">
        <v>9334975100.199955</v>
      </c>
      <c r="E29" s="48">
        <v>9034149822.6899986</v>
      </c>
      <c r="F29" s="48">
        <v>12699497885.379999</v>
      </c>
      <c r="G29" s="53">
        <f t="shared" si="0"/>
        <v>40.572141647287964</v>
      </c>
      <c r="H29" s="53">
        <f>(F29-'VAT Sectoral  Q1-Q4, 2017'!F29)/'VAT Sectoral  Q1-Q4, 2017'!F29*100</f>
        <v>33.571965252712339</v>
      </c>
      <c r="I29" s="51">
        <f t="shared" si="1"/>
        <v>42951632774.499954</v>
      </c>
      <c r="J29" s="57">
        <f>(I29-'VAT Sectoral  Q1-Q4, 2017'!G29)/'VAT Sectoral  Q1-Q4, 2017'!G29*100</f>
        <v>5.0545891500406599</v>
      </c>
    </row>
    <row r="30" spans="2:10" x14ac:dyDescent="0.3">
      <c r="B30" s="3" t="s">
        <v>26</v>
      </c>
      <c r="C30" s="4">
        <v>1079411557.6099999</v>
      </c>
      <c r="D30" s="48">
        <v>1359678620.7700014</v>
      </c>
      <c r="E30" s="48">
        <v>1485824513.7899997</v>
      </c>
      <c r="F30" s="48">
        <v>1209497888.4100001</v>
      </c>
      <c r="G30" s="53">
        <f t="shared" si="0"/>
        <v>-18.597527690208405</v>
      </c>
      <c r="H30" s="53">
        <f>(F30-'VAT Sectoral  Q1-Q4, 2017'!F30)/'VAT Sectoral  Q1-Q4, 2017'!F30*100</f>
        <v>20.559675649383095</v>
      </c>
      <c r="I30" s="51">
        <f t="shared" si="1"/>
        <v>5134412580.5800009</v>
      </c>
      <c r="J30" s="57">
        <f>(I30-'VAT Sectoral  Q1-Q4, 2017'!G30)/'VAT Sectoral  Q1-Q4, 2017'!G30*100</f>
        <v>38.456394499348065</v>
      </c>
    </row>
    <row r="31" spans="2:10" x14ac:dyDescent="0.3">
      <c r="B31" s="3" t="s">
        <v>27</v>
      </c>
      <c r="C31" s="4">
        <v>285426100.43000001</v>
      </c>
      <c r="D31" s="48">
        <v>346125285.08999997</v>
      </c>
      <c r="E31" s="48">
        <v>304767244.64999998</v>
      </c>
      <c r="F31" s="48">
        <v>355648875.77999991</v>
      </c>
      <c r="G31" s="53">
        <f t="shared" si="0"/>
        <v>16.695242688706028</v>
      </c>
      <c r="H31" s="53">
        <f>(F31-'VAT Sectoral  Q1-Q4, 2017'!F31)/'VAT Sectoral  Q1-Q4, 2017'!F31*100</f>
        <v>46.79486210109485</v>
      </c>
      <c r="I31" s="51">
        <f t="shared" si="1"/>
        <v>1291967505.9499998</v>
      </c>
      <c r="J31" s="57">
        <f>(I31-'VAT Sectoral  Q1-Q4, 2017'!G31)/'VAT Sectoral  Q1-Q4, 2017'!G31*100</f>
        <v>33.268755139065135</v>
      </c>
    </row>
    <row r="32" spans="2:10" x14ac:dyDescent="0.3">
      <c r="B32" s="3" t="s">
        <v>28</v>
      </c>
      <c r="C32" s="4">
        <v>1559339168.55</v>
      </c>
      <c r="D32" s="48">
        <v>1965576789.0999992</v>
      </c>
      <c r="E32" s="48">
        <v>2017126682.6900001</v>
      </c>
      <c r="F32" s="48">
        <v>2373862805.9100008</v>
      </c>
      <c r="G32" s="53">
        <f t="shared" si="0"/>
        <v>17.685360383229106</v>
      </c>
      <c r="H32" s="53">
        <f>(F32-'VAT Sectoral  Q1-Q4, 2017'!F32)/'VAT Sectoral  Q1-Q4, 2017'!F32*100</f>
        <v>-12.986227016374649</v>
      </c>
      <c r="I32" s="51">
        <f t="shared" si="1"/>
        <v>7915905446.25</v>
      </c>
      <c r="J32" s="57">
        <f>(I32-'VAT Sectoral  Q1-Q4, 2017'!G32)/'VAT Sectoral  Q1-Q4, 2017'!G32*100</f>
        <v>-49.936186819614484</v>
      </c>
    </row>
    <row r="33" spans="2:10" x14ac:dyDescent="0.3">
      <c r="B33" s="5" t="s">
        <v>34</v>
      </c>
      <c r="C33" s="6">
        <v>121397012356.45</v>
      </c>
      <c r="D33" s="6">
        <v>129175911074.52011</v>
      </c>
      <c r="E33" s="6">
        <v>128620271399.15993</v>
      </c>
      <c r="F33" s="6">
        <v>138418602336.36002</v>
      </c>
      <c r="G33" s="6">
        <f t="shared" si="0"/>
        <v>7.6180300590347585</v>
      </c>
      <c r="H33" s="6">
        <f>(F33-'VAT Sectoral  Q1-Q4, 2017'!F33)/'VAT Sectoral  Q1-Q4, 2017'!F33*100</f>
        <v>14.3100149176664</v>
      </c>
      <c r="I33" s="51">
        <f t="shared" si="1"/>
        <v>517611797166.48999</v>
      </c>
      <c r="J33" s="57">
        <f>(I33-'VAT Sectoral  Q1-Q4, 2017'!G33)/'VAT Sectoral  Q1-Q4, 2017'!G33*100</f>
        <v>1.3631814005645395</v>
      </c>
    </row>
    <row r="34" spans="2:10" x14ac:dyDescent="0.3">
      <c r="B34" s="9" t="s">
        <v>33</v>
      </c>
      <c r="C34" s="13">
        <v>98398952568.100006</v>
      </c>
      <c r="D34" s="13">
        <v>81168642102.11821</v>
      </c>
      <c r="E34" s="13">
        <v>58842934481.790085</v>
      </c>
      <c r="F34" s="13">
        <v>47885102756.050003</v>
      </c>
      <c r="G34" s="54">
        <f t="shared" si="0"/>
        <v>-18.622170736796214</v>
      </c>
      <c r="H34" s="54">
        <f>(F34-'VAT Sectoral  Q1-Q4, 2017'!F34)/'VAT Sectoral  Q1-Q4, 2017'!F34*100</f>
        <v>-39.720686554372136</v>
      </c>
      <c r="I34" s="51">
        <f t="shared" si="1"/>
        <v>286295631908.05829</v>
      </c>
      <c r="J34" s="57">
        <f>(I34-'VAT Sectoral  Q1-Q4, 2017'!G34)/'VAT Sectoral  Q1-Q4, 2017'!G34*100</f>
        <v>10.242077666963805</v>
      </c>
    </row>
    <row r="35" spans="2:10" x14ac:dyDescent="0.3">
      <c r="B35" s="10" t="s">
        <v>32</v>
      </c>
      <c r="C35" s="14">
        <v>49997811133.199997</v>
      </c>
      <c r="D35" s="14">
        <v>56387210995.990005</v>
      </c>
      <c r="E35" s="14">
        <v>86041414644.059998</v>
      </c>
      <c r="F35" s="14">
        <v>111706700348.76996</v>
      </c>
      <c r="G35" s="55">
        <f t="shared" si="0"/>
        <v>29.828990853861796</v>
      </c>
      <c r="H35" s="55">
        <f>(F35-'VAT Sectoral  Q1-Q4, 2017'!F35)/'VAT Sectoral  Q1-Q4, 2017'!F35*100</f>
        <v>108.50642043624354</v>
      </c>
      <c r="I35" s="51">
        <f t="shared" si="1"/>
        <v>304133137122.01996</v>
      </c>
      <c r="J35" s="57">
        <f>(I35-'VAT Sectoral  Q1-Q4, 2017'!G35)/'VAT Sectoral  Q1-Q4, 2017'!G35*100</f>
        <v>50.560611072204829</v>
      </c>
    </row>
    <row r="36" spans="2:10" x14ac:dyDescent="0.3">
      <c r="B36" s="11" t="s">
        <v>29</v>
      </c>
      <c r="C36" s="12">
        <v>269793776057.75</v>
      </c>
      <c r="D36" s="12">
        <v>266731764172.6283</v>
      </c>
      <c r="E36" s="12">
        <v>273504620525.01001</v>
      </c>
      <c r="F36" s="12">
        <v>298010405441.17999</v>
      </c>
      <c r="G36" s="56">
        <f t="shared" si="0"/>
        <v>8.9599162416815936</v>
      </c>
      <c r="H36" s="56">
        <f>(F36-'VAT Sectoral  Q1-Q4, 2017'!F36)/'VAT Sectoral  Q1-Q4, 2017'!F36*100</f>
        <v>17.278941804928809</v>
      </c>
      <c r="I36" s="51">
        <f t="shared" si="1"/>
        <v>1108040566196.5684</v>
      </c>
      <c r="J36" s="57">
        <f>(I36-'VAT Sectoral  Q1-Q4, 2017'!G36)/'VAT Sectoral  Q1-Q4, 2017'!G36*100</f>
        <v>13.955096508271966</v>
      </c>
    </row>
    <row r="37" spans="2:10" x14ac:dyDescent="0.3">
      <c r="H37" s="53"/>
    </row>
    <row r="38" spans="2:10" x14ac:dyDescent="0.3">
      <c r="C38" s="18">
        <f>SUM(C34:C35)</f>
        <v>148396763701.29999</v>
      </c>
      <c r="D38" s="18">
        <f>SUM(D34:D35)</f>
        <v>137555853098.10822</v>
      </c>
      <c r="E38" s="18">
        <f>SUM(E34:E35)</f>
        <v>144884349125.8501</v>
      </c>
      <c r="F38" s="18">
        <f>SUM(F34:F35)</f>
        <v>159591803104.81995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5"/>
  <sheetViews>
    <sheetView topLeftCell="A24" workbookViewId="0">
      <selection activeCell="A37" sqref="A37"/>
    </sheetView>
  </sheetViews>
  <sheetFormatPr defaultColWidth="8.69921875" defaultRowHeight="18.75" x14ac:dyDescent="0.3"/>
  <cols>
    <col min="1" max="1" width="34.19921875" style="7" customWidth="1"/>
    <col min="2" max="2" width="16" style="7" customWidth="1"/>
    <col min="3" max="5" width="14.19921875" style="7" bestFit="1" customWidth="1"/>
    <col min="6" max="16384" width="8.69921875" style="7"/>
  </cols>
  <sheetData>
    <row r="1" spans="1:5" x14ac:dyDescent="0.3">
      <c r="A1" s="24"/>
      <c r="B1" s="42" t="s">
        <v>73</v>
      </c>
      <c r="C1" s="42" t="s">
        <v>79</v>
      </c>
      <c r="D1" s="42" t="s">
        <v>80</v>
      </c>
      <c r="E1" s="42" t="s">
        <v>81</v>
      </c>
    </row>
    <row r="2" spans="1:5" s="45" customFormat="1" x14ac:dyDescent="0.3">
      <c r="A2" s="43" t="s">
        <v>30</v>
      </c>
      <c r="B2" s="44" t="s">
        <v>74</v>
      </c>
      <c r="C2" s="44" t="s">
        <v>74</v>
      </c>
      <c r="D2" s="44" t="s">
        <v>74</v>
      </c>
      <c r="E2" s="44" t="s">
        <v>74</v>
      </c>
    </row>
    <row r="3" spans="1:5" x14ac:dyDescent="0.3">
      <c r="A3" s="26" t="s">
        <v>1</v>
      </c>
      <c r="B3" s="27">
        <v>156111266.11000001</v>
      </c>
      <c r="C3" s="27">
        <v>119300283.73</v>
      </c>
      <c r="D3" s="27">
        <v>66799673.240000002</v>
      </c>
      <c r="E3" s="27">
        <v>171212765.63</v>
      </c>
    </row>
    <row r="4" spans="1:5" x14ac:dyDescent="0.3">
      <c r="A4" s="26" t="s">
        <v>2</v>
      </c>
      <c r="B4" s="27">
        <v>299666464.01999998</v>
      </c>
      <c r="C4" s="27">
        <v>254261960.56999999</v>
      </c>
      <c r="D4" s="27">
        <v>319594526.80000001</v>
      </c>
      <c r="E4" s="27">
        <v>385928271.52999997</v>
      </c>
    </row>
    <row r="5" spans="1:5" x14ac:dyDescent="0.3">
      <c r="A5" s="26" t="s">
        <v>75</v>
      </c>
      <c r="B5" s="27">
        <v>5317657310</v>
      </c>
      <c r="C5" s="27">
        <v>5261208593.1300001</v>
      </c>
      <c r="D5" s="27">
        <v>4370437742.7700005</v>
      </c>
      <c r="E5" s="27">
        <v>5881193509.8500004</v>
      </c>
    </row>
    <row r="6" spans="1:5" x14ac:dyDescent="0.3">
      <c r="A6" s="26" t="s">
        <v>51</v>
      </c>
      <c r="B6" s="27">
        <v>8066747168.3500004</v>
      </c>
      <c r="C6" s="27">
        <v>7957465192.2200003</v>
      </c>
      <c r="D6" s="27">
        <v>6278394086.1099997</v>
      </c>
      <c r="E6" s="27">
        <v>7583267134.8900003</v>
      </c>
    </row>
    <row r="7" spans="1:5" x14ac:dyDescent="0.3">
      <c r="A7" s="26" t="s">
        <v>52</v>
      </c>
      <c r="B7" s="27">
        <v>2849374756.98</v>
      </c>
      <c r="C7" s="27">
        <v>2570548512.77</v>
      </c>
      <c r="D7" s="27">
        <v>2849913910.98</v>
      </c>
      <c r="E7" s="27">
        <v>3027000843.9099998</v>
      </c>
    </row>
    <row r="8" spans="1:5" x14ac:dyDescent="0.3">
      <c r="A8" s="26" t="s">
        <v>76</v>
      </c>
      <c r="B8" s="27">
        <v>157102186.88999999</v>
      </c>
      <c r="C8" s="27">
        <v>164421355.91999999</v>
      </c>
      <c r="D8" s="27">
        <v>171347856.74000001</v>
      </c>
      <c r="E8" s="27">
        <v>222929477.00999999</v>
      </c>
    </row>
    <row r="9" spans="1:5" x14ac:dyDescent="0.3">
      <c r="A9" s="26" t="s">
        <v>7</v>
      </c>
      <c r="B9" s="27">
        <v>5618500334.7600002</v>
      </c>
      <c r="C9" s="27">
        <v>6265184353.8999996</v>
      </c>
      <c r="D9" s="27">
        <v>5795571558.3599997</v>
      </c>
      <c r="E9" s="27">
        <v>6294308153.8100004</v>
      </c>
    </row>
    <row r="10" spans="1:5" x14ac:dyDescent="0.3">
      <c r="A10" s="26" t="s">
        <v>8</v>
      </c>
      <c r="B10" s="27">
        <v>955315575.26999998</v>
      </c>
      <c r="C10" s="27">
        <v>1461232738.8</v>
      </c>
      <c r="D10" s="27">
        <v>1636903863.0799999</v>
      </c>
      <c r="E10" s="27">
        <v>574223454.74000001</v>
      </c>
    </row>
    <row r="11" spans="1:5" x14ac:dyDescent="0.3">
      <c r="A11" s="26" t="s">
        <v>54</v>
      </c>
      <c r="B11" s="27">
        <v>15237864306.889999</v>
      </c>
      <c r="C11" s="27">
        <v>13919886375.700001</v>
      </c>
      <c r="D11" s="27">
        <v>12580329033.889999</v>
      </c>
      <c r="E11" s="27">
        <v>16784542801.690001</v>
      </c>
    </row>
    <row r="12" spans="1:5" x14ac:dyDescent="0.3">
      <c r="A12" s="26" t="s">
        <v>77</v>
      </c>
      <c r="B12" s="27">
        <v>0</v>
      </c>
      <c r="C12" s="27">
        <v>0</v>
      </c>
      <c r="D12" s="27">
        <v>2497581</v>
      </c>
      <c r="E12" s="38">
        <v>0</v>
      </c>
    </row>
    <row r="13" spans="1:5" x14ac:dyDescent="0.3">
      <c r="A13" s="26" t="s">
        <v>10</v>
      </c>
      <c r="B13" s="27">
        <v>830578625.14999998</v>
      </c>
      <c r="C13" s="27">
        <v>684485973.88999999</v>
      </c>
      <c r="D13" s="27">
        <v>700630803.25999999</v>
      </c>
      <c r="E13" s="27">
        <v>771527498.34000003</v>
      </c>
    </row>
    <row r="14" spans="1:5" x14ac:dyDescent="0.3">
      <c r="A14" s="26" t="s">
        <v>56</v>
      </c>
      <c r="B14" s="27">
        <v>1079826157.55</v>
      </c>
      <c r="C14" s="27">
        <v>994298102.88999999</v>
      </c>
      <c r="D14" s="27">
        <v>1217276086.02</v>
      </c>
      <c r="E14" s="27">
        <v>1043033913.98</v>
      </c>
    </row>
    <row r="15" spans="1:5" x14ac:dyDescent="0.3">
      <c r="A15" s="26" t="s">
        <v>12</v>
      </c>
      <c r="B15" s="27">
        <v>2020360882.3199999</v>
      </c>
      <c r="C15" s="27">
        <v>389726865</v>
      </c>
      <c r="D15" s="27">
        <v>472436963.87</v>
      </c>
      <c r="E15" s="27">
        <v>535928812.68000001</v>
      </c>
    </row>
    <row r="16" spans="1:5" x14ac:dyDescent="0.3">
      <c r="A16" s="26" t="s">
        <v>13</v>
      </c>
      <c r="B16" s="27">
        <v>146640042.19999999</v>
      </c>
      <c r="C16" s="27">
        <v>159917893.84</v>
      </c>
      <c r="D16" s="27">
        <v>138897632.78</v>
      </c>
      <c r="E16" s="27">
        <v>118570069.67</v>
      </c>
    </row>
    <row r="17" spans="1:5" x14ac:dyDescent="0.3">
      <c r="A17" s="26" t="s">
        <v>14</v>
      </c>
      <c r="B17" s="27">
        <v>16542457897.42</v>
      </c>
      <c r="C17" s="27">
        <v>14914817312.209999</v>
      </c>
      <c r="D17" s="27">
        <v>13034067745.780001</v>
      </c>
      <c r="E17" s="27">
        <v>14875215890.16</v>
      </c>
    </row>
    <row r="18" spans="1:5" x14ac:dyDescent="0.3">
      <c r="A18" s="26" t="s">
        <v>15</v>
      </c>
      <c r="B18" s="27">
        <v>191885402</v>
      </c>
      <c r="C18" s="27">
        <v>262365045.16</v>
      </c>
      <c r="D18" s="27">
        <v>360465976.56999999</v>
      </c>
      <c r="E18" s="27">
        <v>811242199.07000005</v>
      </c>
    </row>
    <row r="19" spans="1:5" x14ac:dyDescent="0.3">
      <c r="A19" s="26" t="s">
        <v>16</v>
      </c>
      <c r="B19" s="27">
        <v>1060807043.6799999</v>
      </c>
      <c r="C19" s="27">
        <v>1221799038.96</v>
      </c>
      <c r="D19" s="27">
        <v>1772768249.6600001</v>
      </c>
      <c r="E19" s="27">
        <v>1443914779.79</v>
      </c>
    </row>
    <row r="20" spans="1:5" x14ac:dyDescent="0.3">
      <c r="A20" s="26" t="s">
        <v>57</v>
      </c>
      <c r="B20" s="27">
        <v>11622974040.65</v>
      </c>
      <c r="C20" s="27">
        <v>11647326053.82</v>
      </c>
      <c r="D20" s="27">
        <v>13112859199.959999</v>
      </c>
      <c r="E20" s="27">
        <v>12317207387.98</v>
      </c>
    </row>
    <row r="21" spans="1:5" x14ac:dyDescent="0.3">
      <c r="A21" s="26" t="s">
        <v>39</v>
      </c>
      <c r="B21" s="27">
        <v>15858687124.74</v>
      </c>
      <c r="C21" s="27">
        <v>18837887281.599998</v>
      </c>
      <c r="D21" s="27">
        <v>19339917135.57</v>
      </c>
      <c r="E21" s="27">
        <v>23711093407.689999</v>
      </c>
    </row>
    <row r="22" spans="1:5" x14ac:dyDescent="0.3">
      <c r="A22" s="26" t="s">
        <v>58</v>
      </c>
      <c r="B22" s="27">
        <v>1716027787.02</v>
      </c>
      <c r="C22" s="27">
        <v>2748757189.9400001</v>
      </c>
      <c r="D22" s="27">
        <v>1838597667.27</v>
      </c>
      <c r="E22" s="27">
        <v>696585215.92999995</v>
      </c>
    </row>
    <row r="23" spans="1:5" x14ac:dyDescent="0.3">
      <c r="A23" s="26" t="s">
        <v>59</v>
      </c>
      <c r="B23" s="38">
        <v>276842887.76999998</v>
      </c>
      <c r="C23" s="27">
        <v>250794406.25</v>
      </c>
      <c r="D23" s="27">
        <v>305418858.29000002</v>
      </c>
      <c r="E23" s="27">
        <v>340981294.07999998</v>
      </c>
    </row>
    <row r="24" spans="1:5" x14ac:dyDescent="0.3">
      <c r="A24" s="26" t="s">
        <v>21</v>
      </c>
      <c r="B24" s="27">
        <v>14352616.73</v>
      </c>
      <c r="C24" s="27">
        <v>14454379.32</v>
      </c>
      <c r="D24" s="27">
        <v>14139228.84</v>
      </c>
      <c r="E24" s="27">
        <v>5715445.9100000001</v>
      </c>
    </row>
    <row r="25" spans="1:5" x14ac:dyDescent="0.3">
      <c r="A25" s="26" t="s">
        <v>60</v>
      </c>
      <c r="B25" s="27">
        <v>15590345158.75</v>
      </c>
      <c r="C25" s="27">
        <v>16440598699.450001</v>
      </c>
      <c r="D25" s="27">
        <v>16879797894.73</v>
      </c>
      <c r="E25" s="27">
        <v>17033913161.82</v>
      </c>
    </row>
    <row r="26" spans="1:5" x14ac:dyDescent="0.3">
      <c r="A26" s="26" t="s">
        <v>61</v>
      </c>
      <c r="B26" s="27">
        <v>605961896.67999995</v>
      </c>
      <c r="C26" s="27">
        <v>578265821.21000004</v>
      </c>
      <c r="D26" s="27">
        <v>508838154.51999998</v>
      </c>
      <c r="E26" s="27">
        <v>450955353.62</v>
      </c>
    </row>
    <row r="27" spans="1:5" x14ac:dyDescent="0.3">
      <c r="A27" s="26" t="s">
        <v>62</v>
      </c>
      <c r="B27" s="27">
        <v>246791354.88999999</v>
      </c>
      <c r="C27" s="27">
        <v>234806121.5</v>
      </c>
      <c r="D27" s="27">
        <v>269515557.31999999</v>
      </c>
      <c r="E27" s="27">
        <v>304683951.97000003</v>
      </c>
    </row>
    <row r="28" spans="1:5" x14ac:dyDescent="0.3">
      <c r="A28" s="26" t="s">
        <v>63</v>
      </c>
      <c r="B28" s="27">
        <v>7900345257.9799995</v>
      </c>
      <c r="C28" s="27">
        <v>6888675970.2700005</v>
      </c>
      <c r="D28" s="27">
        <v>5985660505.5900002</v>
      </c>
      <c r="E28" s="27">
        <v>6239539714.1000004</v>
      </c>
    </row>
    <row r="29" spans="1:5" x14ac:dyDescent="0.3">
      <c r="A29" s="26" t="s">
        <v>64</v>
      </c>
      <c r="B29" s="27">
        <v>825501597.5</v>
      </c>
      <c r="C29" s="27">
        <v>699046677.75</v>
      </c>
      <c r="D29" s="27">
        <v>977604544.5</v>
      </c>
      <c r="E29" s="27">
        <v>1489055368.79</v>
      </c>
    </row>
    <row r="30" spans="1:5" x14ac:dyDescent="0.3">
      <c r="A30" s="26" t="s">
        <v>27</v>
      </c>
      <c r="B30" s="27">
        <v>207850260.91</v>
      </c>
      <c r="C30" s="27">
        <v>223510808.86000001</v>
      </c>
      <c r="D30" s="27">
        <v>169578401.19999999</v>
      </c>
      <c r="E30" s="27">
        <v>256643986.58000001</v>
      </c>
    </row>
    <row r="31" spans="1:5" x14ac:dyDescent="0.3">
      <c r="A31" s="26" t="s">
        <v>65</v>
      </c>
      <c r="B31" s="27">
        <v>4113685875.5599999</v>
      </c>
      <c r="C31" s="27">
        <v>4160963943.4099998</v>
      </c>
      <c r="D31" s="29">
        <v>3747543596.1999998</v>
      </c>
      <c r="E31" s="27">
        <v>4461616829.3699999</v>
      </c>
    </row>
    <row r="32" spans="1:5" s="22" customFormat="1" x14ac:dyDescent="0.3">
      <c r="A32" s="39" t="s">
        <v>29</v>
      </c>
      <c r="B32" s="40">
        <f>SUM(B3:B31)</f>
        <v>119510261278.77</v>
      </c>
      <c r="C32" s="40">
        <v>119326006952.09</v>
      </c>
      <c r="D32" s="41">
        <f>SUM(D3:D31)</f>
        <v>114917804034.89999</v>
      </c>
      <c r="E32" s="41">
        <f>SUM(E3:E31)</f>
        <v>127832030694.59</v>
      </c>
    </row>
    <row r="33" spans="1:5" x14ac:dyDescent="0.3">
      <c r="A33" s="26"/>
      <c r="B33" s="26"/>
      <c r="C33" s="26"/>
      <c r="D33" s="25"/>
      <c r="E33" s="25"/>
    </row>
    <row r="34" spans="1:5" x14ac:dyDescent="0.3">
      <c r="A34" s="26"/>
      <c r="B34" s="26"/>
      <c r="C34" s="26"/>
      <c r="D34" s="25"/>
      <c r="E34" s="25"/>
    </row>
    <row r="35" spans="1:5" x14ac:dyDescent="0.3">
      <c r="A35" s="26" t="s">
        <v>78</v>
      </c>
      <c r="B35" s="26"/>
      <c r="C35" s="26"/>
      <c r="D35" s="25"/>
      <c r="E35" s="25"/>
    </row>
    <row r="36" spans="1:5" x14ac:dyDescent="0.3">
      <c r="A36" s="25"/>
      <c r="B36" s="25"/>
      <c r="C36" s="25"/>
      <c r="D36" s="25"/>
      <c r="E36" s="25"/>
    </row>
    <row r="37" spans="1:5" x14ac:dyDescent="0.3">
      <c r="A37" s="25" t="s">
        <v>67</v>
      </c>
      <c r="B37" s="25"/>
      <c r="C37" s="25"/>
      <c r="D37" s="25"/>
      <c r="E37" s="25"/>
    </row>
    <row r="38" spans="1:5" x14ac:dyDescent="0.3">
      <c r="A38" s="25" t="s">
        <v>68</v>
      </c>
      <c r="B38" s="25"/>
      <c r="C38" s="25"/>
      <c r="D38" s="25"/>
      <c r="E38" s="25"/>
    </row>
    <row r="74" spans="1:3" x14ac:dyDescent="0.3">
      <c r="A74" s="23"/>
      <c r="B74" s="23"/>
      <c r="C74" s="23"/>
    </row>
    <row r="75" spans="1:3" x14ac:dyDescent="0.3">
      <c r="A75" s="23"/>
      <c r="B75" s="23"/>
      <c r="C75" s="23"/>
    </row>
    <row r="76" spans="1:3" x14ac:dyDescent="0.3">
      <c r="A76" s="23"/>
      <c r="B76" s="23"/>
      <c r="C76" s="23"/>
    </row>
    <row r="77" spans="1:3" x14ac:dyDescent="0.3">
      <c r="A77" s="23"/>
      <c r="B77" s="23"/>
      <c r="C77" s="23"/>
    </row>
    <row r="78" spans="1:3" x14ac:dyDescent="0.3">
      <c r="A78" s="23"/>
      <c r="B78" s="23"/>
      <c r="C78" s="23"/>
    </row>
    <row r="79" spans="1:3" x14ac:dyDescent="0.3">
      <c r="A79" s="23"/>
      <c r="B79" s="23"/>
      <c r="C79" s="23"/>
    </row>
    <row r="80" spans="1:3" x14ac:dyDescent="0.3">
      <c r="A80" s="23"/>
      <c r="B80" s="23"/>
      <c r="C80" s="23"/>
    </row>
    <row r="81" spans="1:3" x14ac:dyDescent="0.3">
      <c r="A81" s="23"/>
      <c r="B81" s="23"/>
      <c r="C81" s="23"/>
    </row>
    <row r="82" spans="1:3" x14ac:dyDescent="0.3">
      <c r="A82" s="23"/>
      <c r="B82" s="23"/>
      <c r="C82" s="23"/>
    </row>
    <row r="83" spans="1:3" x14ac:dyDescent="0.3">
      <c r="A83" s="23"/>
      <c r="B83" s="23"/>
      <c r="C83" s="23"/>
    </row>
    <row r="84" spans="1:3" x14ac:dyDescent="0.3">
      <c r="A84" s="23"/>
      <c r="B84" s="23"/>
      <c r="C84" s="23"/>
    </row>
    <row r="85" spans="1:3" x14ac:dyDescent="0.3">
      <c r="A85" s="23"/>
      <c r="B85" s="23"/>
      <c r="C85" s="23"/>
    </row>
    <row r="86" spans="1:3" x14ac:dyDescent="0.3">
      <c r="A86" s="23"/>
      <c r="B86" s="23"/>
      <c r="C86" s="23"/>
    </row>
    <row r="87" spans="1:3" x14ac:dyDescent="0.3">
      <c r="A87" s="23"/>
      <c r="B87" s="23"/>
      <c r="C87" s="23"/>
    </row>
    <row r="88" spans="1:3" x14ac:dyDescent="0.3">
      <c r="A88" s="23"/>
      <c r="B88" s="23"/>
      <c r="C88" s="23"/>
    </row>
    <row r="89" spans="1:3" x14ac:dyDescent="0.3">
      <c r="A89" s="23"/>
      <c r="B89" s="23"/>
      <c r="C89" s="23"/>
    </row>
    <row r="90" spans="1:3" x14ac:dyDescent="0.3">
      <c r="A90" s="23"/>
      <c r="B90" s="23"/>
      <c r="C90" s="23"/>
    </row>
    <row r="91" spans="1:3" x14ac:dyDescent="0.3">
      <c r="A91" s="23"/>
      <c r="B91" s="23"/>
      <c r="C91" s="23"/>
    </row>
    <row r="92" spans="1:3" x14ac:dyDescent="0.3">
      <c r="A92" s="23"/>
      <c r="B92" s="23"/>
      <c r="C92" s="23"/>
    </row>
    <row r="93" spans="1:3" x14ac:dyDescent="0.3">
      <c r="A93" s="23"/>
      <c r="B93" s="23"/>
      <c r="C93" s="23"/>
    </row>
    <row r="94" spans="1:3" x14ac:dyDescent="0.3">
      <c r="A94" s="23"/>
      <c r="B94" s="23"/>
      <c r="C94" s="23"/>
    </row>
    <row r="95" spans="1:3" x14ac:dyDescent="0.3">
      <c r="A95" s="23"/>
      <c r="B95" s="23"/>
      <c r="C95" s="23"/>
    </row>
    <row r="96" spans="1:3" x14ac:dyDescent="0.3">
      <c r="A96" s="23"/>
      <c r="B96" s="23"/>
      <c r="C96" s="23"/>
    </row>
    <row r="97" spans="1:3" x14ac:dyDescent="0.3">
      <c r="A97" s="23"/>
      <c r="B97" s="23"/>
      <c r="C97" s="23"/>
    </row>
    <row r="98" spans="1:3" x14ac:dyDescent="0.3">
      <c r="A98" s="23"/>
      <c r="B98" s="23"/>
      <c r="C98" s="23"/>
    </row>
    <row r="99" spans="1:3" x14ac:dyDescent="0.3">
      <c r="A99" s="23"/>
      <c r="B99" s="23"/>
      <c r="C99" s="23"/>
    </row>
    <row r="100" spans="1:3" x14ac:dyDescent="0.3">
      <c r="A100" s="23"/>
      <c r="B100" s="23"/>
      <c r="C100" s="23"/>
    </row>
    <row r="101" spans="1:3" x14ac:dyDescent="0.3">
      <c r="A101" s="23"/>
      <c r="B101" s="23"/>
      <c r="C101" s="23"/>
    </row>
    <row r="102" spans="1:3" x14ac:dyDescent="0.3">
      <c r="A102" s="23"/>
      <c r="B102" s="23"/>
      <c r="C102" s="23"/>
    </row>
    <row r="103" spans="1:3" x14ac:dyDescent="0.3">
      <c r="A103" s="23"/>
      <c r="B103" s="23"/>
      <c r="C103" s="23"/>
    </row>
    <row r="104" spans="1:3" x14ac:dyDescent="0.3">
      <c r="A104" s="23"/>
      <c r="B104" s="23"/>
      <c r="C104" s="23"/>
    </row>
    <row r="105" spans="1:3" x14ac:dyDescent="0.3">
      <c r="A105" s="23"/>
      <c r="B105" s="23"/>
      <c r="C105" s="23"/>
    </row>
    <row r="106" spans="1:3" x14ac:dyDescent="0.3">
      <c r="A106" s="23"/>
      <c r="B106" s="23"/>
      <c r="C106" s="23"/>
    </row>
    <row r="107" spans="1:3" x14ac:dyDescent="0.3">
      <c r="A107" s="23"/>
      <c r="B107" s="23"/>
      <c r="C107" s="23"/>
    </row>
    <row r="108" spans="1:3" x14ac:dyDescent="0.3">
      <c r="A108" s="23"/>
      <c r="B108" s="23"/>
      <c r="C108" s="23"/>
    </row>
    <row r="109" spans="1:3" x14ac:dyDescent="0.3">
      <c r="A109" s="23"/>
      <c r="B109" s="23"/>
      <c r="C109" s="23"/>
    </row>
    <row r="110" spans="1:3" x14ac:dyDescent="0.3">
      <c r="A110" s="23"/>
      <c r="B110" s="23"/>
      <c r="C110" s="23"/>
    </row>
    <row r="111" spans="1:3" x14ac:dyDescent="0.3">
      <c r="A111" s="23"/>
      <c r="B111" s="23"/>
      <c r="C111" s="23"/>
    </row>
    <row r="112" spans="1:3" x14ac:dyDescent="0.3">
      <c r="A112" s="23"/>
      <c r="B112" s="23"/>
      <c r="C112" s="23"/>
    </row>
    <row r="113" spans="1:3" x14ac:dyDescent="0.3">
      <c r="A113" s="23"/>
      <c r="B113" s="23"/>
      <c r="C113" s="23"/>
    </row>
    <row r="114" spans="1:3" x14ac:dyDescent="0.3">
      <c r="A114" s="23"/>
      <c r="B114" s="23"/>
      <c r="C114" s="23"/>
    </row>
    <row r="115" spans="1:3" x14ac:dyDescent="0.3">
      <c r="A115" s="23"/>
      <c r="B115" s="23"/>
      <c r="C115" s="23"/>
    </row>
    <row r="116" spans="1:3" x14ac:dyDescent="0.3">
      <c r="A116" s="23"/>
      <c r="B116" s="23"/>
      <c r="C116" s="23"/>
    </row>
    <row r="117" spans="1:3" x14ac:dyDescent="0.3">
      <c r="A117" s="23"/>
      <c r="B117" s="23"/>
      <c r="C117" s="23"/>
    </row>
    <row r="118" spans="1:3" x14ac:dyDescent="0.3">
      <c r="A118" s="23"/>
      <c r="B118" s="23"/>
      <c r="C118" s="23"/>
    </row>
    <row r="119" spans="1:3" x14ac:dyDescent="0.3">
      <c r="A119" s="23"/>
      <c r="B119" s="23"/>
      <c r="C119" s="23"/>
    </row>
    <row r="120" spans="1:3" x14ac:dyDescent="0.3">
      <c r="A120" s="23"/>
      <c r="B120" s="23"/>
      <c r="C120" s="23"/>
    </row>
    <row r="121" spans="1:3" x14ac:dyDescent="0.3">
      <c r="A121" s="23"/>
      <c r="B121" s="23"/>
      <c r="C121" s="23"/>
    </row>
    <row r="122" spans="1:3" x14ac:dyDescent="0.3">
      <c r="A122" s="23"/>
      <c r="B122" s="23"/>
      <c r="C122" s="23"/>
    </row>
    <row r="123" spans="1:3" x14ac:dyDescent="0.3">
      <c r="A123" s="23"/>
      <c r="B123" s="23"/>
      <c r="C123" s="23"/>
    </row>
    <row r="124" spans="1:3" x14ac:dyDescent="0.3">
      <c r="A124" s="23"/>
      <c r="B124" s="23"/>
      <c r="C124" s="23"/>
    </row>
    <row r="125" spans="1:3" x14ac:dyDescent="0.3">
      <c r="A125" s="23"/>
      <c r="B125" s="23"/>
      <c r="C125" s="23"/>
    </row>
    <row r="126" spans="1:3" x14ac:dyDescent="0.3">
      <c r="A126" s="23"/>
      <c r="B126" s="23"/>
      <c r="C126" s="23"/>
    </row>
    <row r="127" spans="1:3" x14ac:dyDescent="0.3">
      <c r="A127" s="23"/>
      <c r="B127" s="23"/>
      <c r="C127" s="23"/>
    </row>
    <row r="128" spans="1:3" x14ac:dyDescent="0.3">
      <c r="A128" s="23"/>
      <c r="B128" s="23"/>
      <c r="C128" s="23"/>
    </row>
    <row r="129" spans="1:3" x14ac:dyDescent="0.3">
      <c r="A129" s="23"/>
      <c r="B129" s="23"/>
      <c r="C129" s="23"/>
    </row>
    <row r="130" spans="1:3" x14ac:dyDescent="0.3">
      <c r="A130" s="23"/>
      <c r="B130" s="23"/>
      <c r="C130" s="23"/>
    </row>
    <row r="131" spans="1:3" x14ac:dyDescent="0.3">
      <c r="A131" s="23"/>
      <c r="B131" s="23"/>
      <c r="C131" s="23"/>
    </row>
    <row r="132" spans="1:3" x14ac:dyDescent="0.3">
      <c r="A132" s="23"/>
      <c r="B132" s="23"/>
      <c r="C132" s="23"/>
    </row>
    <row r="133" spans="1:3" x14ac:dyDescent="0.3">
      <c r="A133" s="23"/>
      <c r="B133" s="23"/>
      <c r="C133" s="23"/>
    </row>
    <row r="134" spans="1:3" x14ac:dyDescent="0.3">
      <c r="A134" s="23"/>
      <c r="B134" s="23"/>
      <c r="C134" s="23"/>
    </row>
    <row r="135" spans="1:3" x14ac:dyDescent="0.3">
      <c r="A135" s="23"/>
      <c r="B135" s="23"/>
      <c r="C135" s="23"/>
    </row>
    <row r="136" spans="1:3" x14ac:dyDescent="0.3">
      <c r="A136" s="23"/>
      <c r="B136" s="23"/>
      <c r="C136" s="23"/>
    </row>
    <row r="137" spans="1:3" x14ac:dyDescent="0.3">
      <c r="A137" s="23"/>
      <c r="B137" s="23"/>
      <c r="C137" s="23"/>
    </row>
    <row r="138" spans="1:3" x14ac:dyDescent="0.3">
      <c r="A138" s="23"/>
      <c r="B138" s="23"/>
      <c r="C138" s="23"/>
    </row>
    <row r="139" spans="1:3" x14ac:dyDescent="0.3">
      <c r="A139" s="23"/>
      <c r="B139" s="23"/>
      <c r="C139" s="23"/>
    </row>
    <row r="140" spans="1:3" x14ac:dyDescent="0.3">
      <c r="A140" s="23"/>
      <c r="B140" s="23"/>
      <c r="C140" s="23"/>
    </row>
    <row r="141" spans="1:3" x14ac:dyDescent="0.3">
      <c r="A141" s="23"/>
      <c r="B141" s="23"/>
      <c r="C141" s="23"/>
    </row>
    <row r="142" spans="1:3" x14ac:dyDescent="0.3">
      <c r="A142" s="23"/>
      <c r="B142" s="23"/>
      <c r="C142" s="23"/>
    </row>
    <row r="143" spans="1:3" x14ac:dyDescent="0.3">
      <c r="A143" s="23"/>
      <c r="B143" s="23"/>
      <c r="C143" s="23"/>
    </row>
    <row r="144" spans="1:3" x14ac:dyDescent="0.3">
      <c r="A144" s="23"/>
      <c r="B144" s="23"/>
      <c r="C144" s="23"/>
    </row>
    <row r="145" spans="1:3" x14ac:dyDescent="0.3">
      <c r="A145" s="23"/>
      <c r="B145" s="23"/>
      <c r="C145" s="23"/>
    </row>
    <row r="146" spans="1:3" x14ac:dyDescent="0.3">
      <c r="A146" s="23"/>
      <c r="B146" s="23"/>
      <c r="C146" s="23"/>
    </row>
    <row r="147" spans="1:3" x14ac:dyDescent="0.3">
      <c r="A147" s="23"/>
      <c r="B147" s="23"/>
      <c r="C147" s="23"/>
    </row>
    <row r="148" spans="1:3" x14ac:dyDescent="0.3">
      <c r="A148" s="23"/>
      <c r="B148" s="23"/>
      <c r="C148" s="23"/>
    </row>
    <row r="149" spans="1:3" x14ac:dyDescent="0.3">
      <c r="A149" s="23"/>
      <c r="B149" s="23"/>
      <c r="C149" s="23"/>
    </row>
    <row r="150" spans="1:3" x14ac:dyDescent="0.3">
      <c r="A150" s="23"/>
      <c r="B150" s="23"/>
      <c r="C150" s="23"/>
    </row>
    <row r="151" spans="1:3" x14ac:dyDescent="0.3">
      <c r="A151" s="23"/>
      <c r="B151" s="23"/>
      <c r="C151" s="23"/>
    </row>
    <row r="152" spans="1:3" x14ac:dyDescent="0.3">
      <c r="A152" s="23"/>
      <c r="B152" s="23"/>
      <c r="C152" s="23"/>
    </row>
    <row r="153" spans="1:3" x14ac:dyDescent="0.3">
      <c r="A153" s="23"/>
      <c r="B153" s="23"/>
      <c r="C153" s="23"/>
    </row>
    <row r="154" spans="1:3" x14ac:dyDescent="0.3">
      <c r="A154" s="23"/>
      <c r="B154" s="23"/>
      <c r="C154" s="23"/>
    </row>
    <row r="155" spans="1:3" x14ac:dyDescent="0.3">
      <c r="A155" s="23"/>
      <c r="B155" s="23"/>
      <c r="C155" s="23"/>
    </row>
    <row r="156" spans="1:3" x14ac:dyDescent="0.3">
      <c r="A156" s="23"/>
      <c r="B156" s="23"/>
      <c r="C156" s="23"/>
    </row>
    <row r="157" spans="1:3" x14ac:dyDescent="0.3">
      <c r="A157" s="23"/>
      <c r="B157" s="23"/>
      <c r="C157" s="23"/>
    </row>
    <row r="158" spans="1:3" x14ac:dyDescent="0.3">
      <c r="A158" s="23"/>
      <c r="B158" s="23"/>
      <c r="C158" s="23"/>
    </row>
    <row r="159" spans="1:3" x14ac:dyDescent="0.3">
      <c r="A159" s="23"/>
      <c r="B159" s="23"/>
      <c r="C159" s="23"/>
    </row>
    <row r="160" spans="1:3" x14ac:dyDescent="0.3">
      <c r="A160" s="23"/>
      <c r="B160" s="23"/>
      <c r="C160" s="23"/>
    </row>
    <row r="161" spans="1:3" x14ac:dyDescent="0.3">
      <c r="A161" s="23"/>
      <c r="B161" s="23"/>
      <c r="C161" s="23"/>
    </row>
    <row r="162" spans="1:3" x14ac:dyDescent="0.3">
      <c r="A162" s="23"/>
      <c r="B162" s="23"/>
      <c r="C162" s="23"/>
    </row>
    <row r="163" spans="1:3" x14ac:dyDescent="0.3">
      <c r="A163" s="23"/>
      <c r="B163" s="23"/>
      <c r="C163" s="23"/>
    </row>
    <row r="164" spans="1:3" x14ac:dyDescent="0.3">
      <c r="A164" s="23"/>
      <c r="B164" s="23"/>
      <c r="C164" s="23"/>
    </row>
    <row r="165" spans="1:3" x14ac:dyDescent="0.3">
      <c r="A165" s="23"/>
      <c r="B165" s="23"/>
      <c r="C165" s="23"/>
    </row>
    <row r="166" spans="1:3" x14ac:dyDescent="0.3">
      <c r="A166" s="23"/>
      <c r="B166" s="23"/>
      <c r="C166" s="23"/>
    </row>
    <row r="167" spans="1:3" x14ac:dyDescent="0.3">
      <c r="A167" s="23"/>
      <c r="B167" s="23"/>
      <c r="C167" s="23"/>
    </row>
    <row r="168" spans="1:3" x14ac:dyDescent="0.3">
      <c r="A168" s="23"/>
      <c r="B168" s="23"/>
      <c r="C168" s="23"/>
    </row>
    <row r="169" spans="1:3" x14ac:dyDescent="0.3">
      <c r="A169" s="23"/>
      <c r="B169" s="23"/>
      <c r="C169" s="23"/>
    </row>
    <row r="170" spans="1:3" x14ac:dyDescent="0.3">
      <c r="A170" s="23"/>
      <c r="B170" s="23"/>
      <c r="C170" s="23"/>
    </row>
    <row r="171" spans="1:3" x14ac:dyDescent="0.3">
      <c r="A171" s="23"/>
      <c r="B171" s="23"/>
      <c r="C171" s="23"/>
    </row>
    <row r="172" spans="1:3" x14ac:dyDescent="0.3">
      <c r="A172" s="23"/>
      <c r="B172" s="23"/>
      <c r="C172" s="23"/>
    </row>
    <row r="173" spans="1:3" x14ac:dyDescent="0.3">
      <c r="A173" s="23"/>
      <c r="B173" s="23"/>
      <c r="C173" s="23"/>
    </row>
    <row r="174" spans="1:3" x14ac:dyDescent="0.3">
      <c r="A174" s="23"/>
      <c r="B174" s="23"/>
      <c r="C174" s="23"/>
    </row>
    <row r="175" spans="1:3" x14ac:dyDescent="0.3">
      <c r="A175" s="23"/>
      <c r="B175" s="23"/>
      <c r="C175" s="23"/>
    </row>
    <row r="176" spans="1:3" x14ac:dyDescent="0.3">
      <c r="A176" s="23"/>
      <c r="B176" s="23"/>
      <c r="C176" s="23"/>
    </row>
    <row r="177" spans="1:3" x14ac:dyDescent="0.3">
      <c r="A177" s="23"/>
      <c r="B177" s="23"/>
      <c r="C177" s="23"/>
    </row>
    <row r="178" spans="1:3" x14ac:dyDescent="0.3">
      <c r="A178" s="23"/>
      <c r="B178" s="23"/>
      <c r="C178" s="23"/>
    </row>
    <row r="179" spans="1:3" x14ac:dyDescent="0.3">
      <c r="A179" s="23"/>
      <c r="B179" s="23"/>
      <c r="C179" s="23"/>
    </row>
    <row r="180" spans="1:3" x14ac:dyDescent="0.3">
      <c r="A180" s="23"/>
      <c r="B180" s="23"/>
      <c r="C180" s="23"/>
    </row>
    <row r="181" spans="1:3" x14ac:dyDescent="0.3">
      <c r="A181" s="23"/>
      <c r="B181" s="23"/>
      <c r="C181" s="23"/>
    </row>
    <row r="182" spans="1:3" x14ac:dyDescent="0.3">
      <c r="A182" s="23"/>
      <c r="B182" s="23"/>
      <c r="C182" s="23"/>
    </row>
    <row r="183" spans="1:3" x14ac:dyDescent="0.3">
      <c r="A183" s="23"/>
      <c r="B183" s="23"/>
      <c r="C183" s="23"/>
    </row>
    <row r="184" spans="1:3" x14ac:dyDescent="0.3">
      <c r="A184" s="23"/>
      <c r="B184" s="23"/>
      <c r="C184" s="23"/>
    </row>
    <row r="185" spans="1:3" x14ac:dyDescent="0.3">
      <c r="A185" s="23"/>
      <c r="B185" s="23"/>
      <c r="C185" s="23"/>
    </row>
    <row r="186" spans="1:3" x14ac:dyDescent="0.3">
      <c r="A186" s="23"/>
      <c r="B186" s="23"/>
      <c r="C186" s="23"/>
    </row>
    <row r="187" spans="1:3" x14ac:dyDescent="0.3">
      <c r="A187" s="23"/>
      <c r="B187" s="23"/>
      <c r="C187" s="23"/>
    </row>
    <row r="188" spans="1:3" x14ac:dyDescent="0.3">
      <c r="A188" s="23"/>
      <c r="B188" s="23"/>
      <c r="C188" s="23"/>
    </row>
    <row r="189" spans="1:3" x14ac:dyDescent="0.3">
      <c r="A189" s="23"/>
      <c r="B189" s="23"/>
      <c r="C189" s="23"/>
    </row>
    <row r="190" spans="1:3" x14ac:dyDescent="0.3">
      <c r="A190" s="23"/>
      <c r="B190" s="23"/>
      <c r="C190" s="23"/>
    </row>
    <row r="191" spans="1:3" x14ac:dyDescent="0.3">
      <c r="A191" s="23"/>
      <c r="B191" s="23"/>
      <c r="C191" s="23"/>
    </row>
    <row r="192" spans="1:3" x14ac:dyDescent="0.3">
      <c r="A192" s="23"/>
      <c r="B192" s="23"/>
      <c r="C192" s="23"/>
    </row>
    <row r="193" spans="1:3" x14ac:dyDescent="0.3">
      <c r="A193" s="23"/>
      <c r="B193" s="23"/>
      <c r="C193" s="23"/>
    </row>
    <row r="194" spans="1:3" x14ac:dyDescent="0.3">
      <c r="A194" s="23"/>
      <c r="B194" s="23"/>
      <c r="C194" s="23"/>
    </row>
    <row r="195" spans="1:3" x14ac:dyDescent="0.3">
      <c r="A195" s="23"/>
      <c r="B195" s="23"/>
      <c r="C195" s="23"/>
    </row>
    <row r="196" spans="1:3" x14ac:dyDescent="0.3">
      <c r="A196" s="23"/>
      <c r="B196" s="23"/>
      <c r="C196" s="23"/>
    </row>
    <row r="197" spans="1:3" x14ac:dyDescent="0.3">
      <c r="A197" s="23"/>
      <c r="B197" s="23"/>
      <c r="C197" s="23"/>
    </row>
    <row r="198" spans="1:3" x14ac:dyDescent="0.3">
      <c r="A198" s="23"/>
      <c r="B198" s="23"/>
      <c r="C198" s="23"/>
    </row>
    <row r="199" spans="1:3" x14ac:dyDescent="0.3">
      <c r="A199" s="23"/>
      <c r="B199" s="23"/>
      <c r="C199" s="23"/>
    </row>
    <row r="200" spans="1:3" x14ac:dyDescent="0.3">
      <c r="A200" s="23"/>
      <c r="B200" s="23"/>
      <c r="C200" s="23"/>
    </row>
    <row r="201" spans="1:3" x14ac:dyDescent="0.3">
      <c r="A201" s="23"/>
      <c r="B201" s="23"/>
      <c r="C201" s="23"/>
    </row>
    <row r="202" spans="1:3" x14ac:dyDescent="0.3">
      <c r="A202" s="23"/>
      <c r="B202" s="23"/>
      <c r="C202" s="23"/>
    </row>
    <row r="203" spans="1:3" x14ac:dyDescent="0.3">
      <c r="A203" s="23"/>
      <c r="B203" s="23"/>
      <c r="C203" s="23"/>
    </row>
    <row r="204" spans="1:3" x14ac:dyDescent="0.3">
      <c r="A204" s="23"/>
      <c r="B204" s="23"/>
      <c r="C204" s="23"/>
    </row>
    <row r="205" spans="1:3" x14ac:dyDescent="0.3">
      <c r="A205" s="23"/>
      <c r="B205" s="23"/>
      <c r="C205" s="23"/>
    </row>
    <row r="206" spans="1:3" x14ac:dyDescent="0.3">
      <c r="A206" s="23"/>
      <c r="B206" s="23"/>
      <c r="C206" s="23"/>
    </row>
    <row r="207" spans="1:3" x14ac:dyDescent="0.3">
      <c r="A207" s="23"/>
      <c r="B207" s="23"/>
      <c r="C207" s="23"/>
    </row>
    <row r="208" spans="1:3" x14ac:dyDescent="0.3">
      <c r="A208" s="23"/>
      <c r="B208" s="23"/>
      <c r="C208" s="23"/>
    </row>
    <row r="209" spans="1:3" x14ac:dyDescent="0.3">
      <c r="A209" s="23"/>
      <c r="B209" s="23"/>
      <c r="C209" s="23"/>
    </row>
    <row r="210" spans="1:3" x14ac:dyDescent="0.3">
      <c r="A210" s="23"/>
      <c r="B210" s="23"/>
      <c r="C210" s="23"/>
    </row>
    <row r="211" spans="1:3" x14ac:dyDescent="0.3">
      <c r="A211" s="23"/>
      <c r="B211" s="23"/>
      <c r="C211" s="23"/>
    </row>
    <row r="212" spans="1:3" x14ac:dyDescent="0.3">
      <c r="A212" s="23"/>
      <c r="B212" s="23"/>
      <c r="C212" s="23"/>
    </row>
    <row r="213" spans="1:3" x14ac:dyDescent="0.3">
      <c r="A213" s="23"/>
      <c r="B213" s="23"/>
      <c r="C213" s="23"/>
    </row>
    <row r="214" spans="1:3" x14ac:dyDescent="0.3">
      <c r="A214" s="23"/>
      <c r="B214" s="23"/>
      <c r="C214" s="23"/>
    </row>
    <row r="215" spans="1:3" x14ac:dyDescent="0.3">
      <c r="A215" s="23"/>
      <c r="B215" s="23"/>
      <c r="C215" s="23"/>
    </row>
    <row r="216" spans="1:3" x14ac:dyDescent="0.3">
      <c r="A216" s="23"/>
      <c r="B216" s="23"/>
      <c r="C216" s="23"/>
    </row>
    <row r="217" spans="1:3" x14ac:dyDescent="0.3">
      <c r="A217" s="23"/>
      <c r="B217" s="23"/>
      <c r="C217" s="23"/>
    </row>
    <row r="218" spans="1:3" x14ac:dyDescent="0.3">
      <c r="A218" s="23"/>
      <c r="B218" s="23"/>
      <c r="C218" s="23"/>
    </row>
    <row r="219" spans="1:3" x14ac:dyDescent="0.3">
      <c r="A219" s="23"/>
      <c r="B219" s="23"/>
      <c r="C219" s="23"/>
    </row>
    <row r="220" spans="1:3" x14ac:dyDescent="0.3">
      <c r="A220" s="23"/>
      <c r="B220" s="23"/>
      <c r="C220" s="23"/>
    </row>
    <row r="221" spans="1:3" x14ac:dyDescent="0.3">
      <c r="A221" s="23"/>
      <c r="B221" s="23"/>
      <c r="C221" s="23"/>
    </row>
    <row r="222" spans="1:3" x14ac:dyDescent="0.3">
      <c r="A222" s="23"/>
      <c r="B222" s="23"/>
      <c r="C222" s="23"/>
    </row>
    <row r="223" spans="1:3" x14ac:dyDescent="0.3">
      <c r="A223" s="23"/>
      <c r="B223" s="23"/>
      <c r="C223" s="23"/>
    </row>
    <row r="224" spans="1:3" x14ac:dyDescent="0.3">
      <c r="A224" s="23"/>
      <c r="B224" s="23"/>
      <c r="C224" s="23"/>
    </row>
    <row r="225" spans="1:3" x14ac:dyDescent="0.3">
      <c r="A225" s="23"/>
      <c r="B225" s="23"/>
      <c r="C225" s="23"/>
    </row>
    <row r="226" spans="1:3" x14ac:dyDescent="0.3">
      <c r="A226" s="23"/>
      <c r="B226" s="23"/>
      <c r="C226" s="23"/>
    </row>
    <row r="227" spans="1:3" x14ac:dyDescent="0.3">
      <c r="A227" s="23"/>
      <c r="B227" s="23"/>
      <c r="C227" s="23"/>
    </row>
    <row r="228" spans="1:3" x14ac:dyDescent="0.3">
      <c r="A228" s="23"/>
      <c r="B228" s="23"/>
      <c r="C228" s="23"/>
    </row>
    <row r="229" spans="1:3" x14ac:dyDescent="0.3">
      <c r="A229" s="23"/>
      <c r="B229" s="23"/>
      <c r="C229" s="23"/>
    </row>
    <row r="230" spans="1:3" x14ac:dyDescent="0.3">
      <c r="A230" s="23"/>
      <c r="B230" s="23"/>
      <c r="C230" s="23"/>
    </row>
    <row r="231" spans="1:3" x14ac:dyDescent="0.3">
      <c r="A231" s="23"/>
      <c r="B231" s="23"/>
      <c r="C231" s="23"/>
    </row>
    <row r="232" spans="1:3" x14ac:dyDescent="0.3">
      <c r="A232" s="23"/>
      <c r="B232" s="23"/>
      <c r="C232" s="23"/>
    </row>
    <row r="233" spans="1:3" x14ac:dyDescent="0.3">
      <c r="A233" s="23"/>
      <c r="B233" s="23"/>
      <c r="C233" s="23"/>
    </row>
    <row r="234" spans="1:3" x14ac:dyDescent="0.3">
      <c r="A234" s="23"/>
      <c r="B234" s="23"/>
      <c r="C234" s="23"/>
    </row>
    <row r="235" spans="1:3" x14ac:dyDescent="0.3">
      <c r="A235" s="23"/>
      <c r="B235" s="23"/>
      <c r="C235" s="23"/>
    </row>
    <row r="236" spans="1:3" x14ac:dyDescent="0.3">
      <c r="A236" s="23"/>
      <c r="B236" s="23"/>
      <c r="C236" s="23"/>
    </row>
    <row r="237" spans="1:3" x14ac:dyDescent="0.3">
      <c r="A237" s="23"/>
      <c r="B237" s="23"/>
      <c r="C237" s="23"/>
    </row>
    <row r="238" spans="1:3" x14ac:dyDescent="0.3">
      <c r="A238" s="23"/>
      <c r="B238" s="23"/>
      <c r="C238" s="23"/>
    </row>
    <row r="239" spans="1:3" x14ac:dyDescent="0.3">
      <c r="A239" s="23"/>
      <c r="B239" s="23"/>
      <c r="C239" s="23"/>
    </row>
    <row r="240" spans="1:3" x14ac:dyDescent="0.3">
      <c r="A240" s="23"/>
      <c r="B240" s="23"/>
      <c r="C240" s="23"/>
    </row>
    <row r="241" spans="1:3" x14ac:dyDescent="0.3">
      <c r="A241" s="23"/>
      <c r="B241" s="23"/>
      <c r="C241" s="23"/>
    </row>
    <row r="242" spans="1:3" x14ac:dyDescent="0.3">
      <c r="A242" s="23"/>
      <c r="B242" s="23"/>
      <c r="C242" s="23"/>
    </row>
    <row r="243" spans="1:3" x14ac:dyDescent="0.3">
      <c r="A243" s="23"/>
      <c r="B243" s="23"/>
      <c r="C243" s="23"/>
    </row>
    <row r="244" spans="1:3" x14ac:dyDescent="0.3">
      <c r="A244" s="23"/>
      <c r="B244" s="23"/>
      <c r="C244" s="23"/>
    </row>
    <row r="245" spans="1:3" x14ac:dyDescent="0.3">
      <c r="A245" s="23"/>
      <c r="B245" s="23"/>
      <c r="C245" s="23"/>
    </row>
    <row r="246" spans="1:3" x14ac:dyDescent="0.3">
      <c r="A246" s="23"/>
      <c r="B246" s="23"/>
      <c r="C246" s="23"/>
    </row>
    <row r="247" spans="1:3" x14ac:dyDescent="0.3">
      <c r="A247" s="23"/>
      <c r="B247" s="23"/>
      <c r="C247" s="23"/>
    </row>
    <row r="248" spans="1:3" x14ac:dyDescent="0.3">
      <c r="A248" s="23"/>
      <c r="B248" s="23"/>
      <c r="C248" s="23"/>
    </row>
    <row r="249" spans="1:3" x14ac:dyDescent="0.3">
      <c r="A249" s="23"/>
      <c r="B249" s="23"/>
      <c r="C249" s="23"/>
    </row>
    <row r="250" spans="1:3" x14ac:dyDescent="0.3">
      <c r="A250" s="23"/>
      <c r="B250" s="23"/>
      <c r="C250" s="23"/>
    </row>
    <row r="251" spans="1:3" x14ac:dyDescent="0.3">
      <c r="A251" s="23"/>
      <c r="B251" s="23"/>
      <c r="C251" s="23"/>
    </row>
    <row r="252" spans="1:3" x14ac:dyDescent="0.3">
      <c r="A252" s="23"/>
      <c r="B252" s="23"/>
      <c r="C252" s="23"/>
    </row>
    <row r="253" spans="1:3" x14ac:dyDescent="0.3">
      <c r="A253" s="23"/>
      <c r="B253" s="23"/>
      <c r="C253" s="23"/>
    </row>
    <row r="254" spans="1:3" x14ac:dyDescent="0.3">
      <c r="A254" s="23"/>
      <c r="B254" s="23"/>
      <c r="C254" s="23"/>
    </row>
    <row r="255" spans="1:3" x14ac:dyDescent="0.3">
      <c r="A255" s="23"/>
      <c r="B255" s="23"/>
      <c r="C255" s="23"/>
    </row>
    <row r="256" spans="1:3" x14ac:dyDescent="0.3">
      <c r="A256" s="23"/>
      <c r="B256" s="23"/>
      <c r="C256" s="23"/>
    </row>
    <row r="257" spans="1:3" x14ac:dyDescent="0.3">
      <c r="A257" s="23"/>
      <c r="B257" s="23"/>
      <c r="C257" s="23"/>
    </row>
    <row r="258" spans="1:3" x14ac:dyDescent="0.3">
      <c r="A258" s="23"/>
      <c r="B258" s="23"/>
      <c r="C258" s="23"/>
    </row>
    <row r="259" spans="1:3" x14ac:dyDescent="0.3">
      <c r="A259" s="23"/>
      <c r="B259" s="23"/>
      <c r="C259" s="23"/>
    </row>
    <row r="260" spans="1:3" x14ac:dyDescent="0.3">
      <c r="A260" s="23"/>
      <c r="B260" s="23"/>
      <c r="C260" s="23"/>
    </row>
    <row r="261" spans="1:3" x14ac:dyDescent="0.3">
      <c r="A261" s="23"/>
      <c r="B261" s="23"/>
      <c r="C261" s="23"/>
    </row>
    <row r="262" spans="1:3" x14ac:dyDescent="0.3">
      <c r="A262" s="23"/>
      <c r="B262" s="23"/>
      <c r="C262" s="23"/>
    </row>
    <row r="263" spans="1:3" x14ac:dyDescent="0.3">
      <c r="A263" s="23"/>
      <c r="B263" s="23"/>
      <c r="C263" s="23"/>
    </row>
    <row r="264" spans="1:3" x14ac:dyDescent="0.3">
      <c r="A264" s="23"/>
      <c r="B264" s="23"/>
      <c r="C264" s="23"/>
    </row>
    <row r="265" spans="1:3" x14ac:dyDescent="0.3">
      <c r="A265" s="23"/>
      <c r="B265" s="23"/>
      <c r="C265" s="23"/>
    </row>
    <row r="266" spans="1:3" x14ac:dyDescent="0.3">
      <c r="A266" s="23"/>
      <c r="B266" s="23"/>
      <c r="C266" s="23"/>
    </row>
    <row r="267" spans="1:3" x14ac:dyDescent="0.3">
      <c r="A267" s="23"/>
      <c r="B267" s="23"/>
      <c r="C267" s="23"/>
    </row>
    <row r="268" spans="1:3" x14ac:dyDescent="0.3">
      <c r="A268" s="23"/>
      <c r="B268" s="23"/>
      <c r="C268" s="23"/>
    </row>
    <row r="269" spans="1:3" x14ac:dyDescent="0.3">
      <c r="A269" s="23"/>
      <c r="B269" s="23"/>
      <c r="C269" s="23"/>
    </row>
    <row r="270" spans="1:3" x14ac:dyDescent="0.3">
      <c r="A270" s="23"/>
      <c r="B270" s="23"/>
      <c r="C270" s="23"/>
    </row>
    <row r="271" spans="1:3" x14ac:dyDescent="0.3">
      <c r="A271" s="23"/>
      <c r="B271" s="23"/>
      <c r="C271" s="23"/>
    </row>
    <row r="272" spans="1:3" x14ac:dyDescent="0.3">
      <c r="A272" s="23"/>
      <c r="B272" s="23"/>
      <c r="C272" s="23"/>
    </row>
    <row r="273" spans="1:3" x14ac:dyDescent="0.3">
      <c r="A273" s="23"/>
      <c r="B273" s="23"/>
      <c r="C273" s="23"/>
    </row>
    <row r="274" spans="1:3" x14ac:dyDescent="0.3">
      <c r="A274" s="23"/>
      <c r="B274" s="23"/>
      <c r="C274" s="23"/>
    </row>
    <row r="275" spans="1:3" x14ac:dyDescent="0.3">
      <c r="A275" s="23"/>
      <c r="B275" s="23"/>
      <c r="C275" s="23"/>
    </row>
    <row r="276" spans="1:3" x14ac:dyDescent="0.3">
      <c r="A276" s="23"/>
      <c r="B276" s="23"/>
      <c r="C276" s="23"/>
    </row>
    <row r="277" spans="1:3" x14ac:dyDescent="0.3">
      <c r="A277" s="23"/>
      <c r="B277" s="23"/>
      <c r="C277" s="23"/>
    </row>
    <row r="278" spans="1:3" x14ac:dyDescent="0.3">
      <c r="A278" s="23"/>
      <c r="B278" s="23"/>
      <c r="C278" s="23"/>
    </row>
    <row r="279" spans="1:3" x14ac:dyDescent="0.3">
      <c r="A279" s="23"/>
      <c r="B279" s="23"/>
      <c r="C279" s="23"/>
    </row>
    <row r="280" spans="1:3" x14ac:dyDescent="0.3">
      <c r="A280" s="23"/>
      <c r="B280" s="23"/>
      <c r="C280" s="23"/>
    </row>
    <row r="281" spans="1:3" x14ac:dyDescent="0.3">
      <c r="A281" s="23"/>
      <c r="B281" s="23"/>
      <c r="C281" s="23"/>
    </row>
    <row r="282" spans="1:3" x14ac:dyDescent="0.3">
      <c r="A282" s="23"/>
      <c r="B282" s="23"/>
      <c r="C282" s="23"/>
    </row>
    <row r="283" spans="1:3" x14ac:dyDescent="0.3">
      <c r="A283" s="23"/>
      <c r="B283" s="23"/>
      <c r="C283" s="23"/>
    </row>
    <row r="284" spans="1:3" x14ac:dyDescent="0.3">
      <c r="A284" s="23"/>
      <c r="B284" s="23"/>
      <c r="C284" s="23"/>
    </row>
    <row r="285" spans="1:3" x14ac:dyDescent="0.3">
      <c r="A285" s="23"/>
      <c r="B285" s="23"/>
      <c r="C285" s="23"/>
    </row>
    <row r="286" spans="1:3" x14ac:dyDescent="0.3">
      <c r="A286" s="23"/>
      <c r="B286" s="23"/>
      <c r="C286" s="23"/>
    </row>
    <row r="287" spans="1:3" x14ac:dyDescent="0.3">
      <c r="A287" s="23"/>
      <c r="B287" s="23"/>
      <c r="C287" s="23"/>
    </row>
    <row r="288" spans="1:3" x14ac:dyDescent="0.3">
      <c r="A288" s="23"/>
      <c r="B288" s="23"/>
      <c r="C288" s="23"/>
    </row>
    <row r="289" spans="1:3" x14ac:dyDescent="0.3">
      <c r="A289" s="23"/>
      <c r="B289" s="23"/>
      <c r="C289" s="23"/>
    </row>
    <row r="290" spans="1:3" x14ac:dyDescent="0.3">
      <c r="A290" s="23"/>
      <c r="B290" s="23"/>
      <c r="C290" s="23"/>
    </row>
    <row r="291" spans="1:3" x14ac:dyDescent="0.3">
      <c r="A291" s="23"/>
      <c r="B291" s="23"/>
      <c r="C291" s="23"/>
    </row>
    <row r="292" spans="1:3" x14ac:dyDescent="0.3">
      <c r="A292" s="23"/>
      <c r="B292" s="23"/>
      <c r="C292" s="23"/>
    </row>
    <row r="293" spans="1:3" x14ac:dyDescent="0.3">
      <c r="A293" s="23"/>
      <c r="B293" s="23"/>
      <c r="C293" s="23"/>
    </row>
    <row r="294" spans="1:3" x14ac:dyDescent="0.3">
      <c r="A294" s="23"/>
      <c r="B294" s="23"/>
      <c r="C294" s="23"/>
    </row>
    <row r="295" spans="1:3" x14ac:dyDescent="0.3">
      <c r="A295" s="23"/>
      <c r="B295" s="23"/>
      <c r="C295" s="23"/>
    </row>
    <row r="296" spans="1:3" x14ac:dyDescent="0.3">
      <c r="A296" s="23"/>
      <c r="B296" s="23"/>
      <c r="C296" s="23"/>
    </row>
    <row r="297" spans="1:3" x14ac:dyDescent="0.3">
      <c r="A297" s="23"/>
      <c r="B297" s="23"/>
      <c r="C297" s="23"/>
    </row>
    <row r="298" spans="1:3" x14ac:dyDescent="0.3">
      <c r="A298" s="23"/>
      <c r="B298" s="23"/>
      <c r="C298" s="23"/>
    </row>
    <row r="299" spans="1:3" x14ac:dyDescent="0.3">
      <c r="A299" s="23"/>
      <c r="B299" s="23"/>
      <c r="C299" s="23"/>
    </row>
    <row r="300" spans="1:3" x14ac:dyDescent="0.3">
      <c r="A300" s="23"/>
      <c r="B300" s="23"/>
      <c r="C300" s="23"/>
    </row>
    <row r="301" spans="1:3" x14ac:dyDescent="0.3">
      <c r="A301" s="23"/>
      <c r="B301" s="23"/>
      <c r="C301" s="23"/>
    </row>
    <row r="302" spans="1:3" x14ac:dyDescent="0.3">
      <c r="A302" s="23"/>
      <c r="B302" s="23"/>
      <c r="C302" s="23"/>
    </row>
    <row r="303" spans="1:3" x14ac:dyDescent="0.3">
      <c r="A303" s="23"/>
      <c r="B303" s="23"/>
      <c r="C303" s="23"/>
    </row>
    <row r="304" spans="1:3" x14ac:dyDescent="0.3">
      <c r="A304" s="23"/>
      <c r="B304" s="23"/>
      <c r="C304" s="23"/>
    </row>
    <row r="305" spans="1:3" x14ac:dyDescent="0.3">
      <c r="A305" s="23"/>
      <c r="B305" s="23"/>
      <c r="C305" s="23"/>
    </row>
    <row r="306" spans="1:3" x14ac:dyDescent="0.3">
      <c r="A306" s="23"/>
      <c r="B306" s="23"/>
      <c r="C306" s="23"/>
    </row>
    <row r="307" spans="1:3" x14ac:dyDescent="0.3">
      <c r="A307" s="23"/>
      <c r="B307" s="23"/>
      <c r="C307" s="23"/>
    </row>
    <row r="308" spans="1:3" x14ac:dyDescent="0.3">
      <c r="A308" s="23"/>
      <c r="B308" s="23"/>
      <c r="C308" s="23"/>
    </row>
    <row r="309" spans="1:3" x14ac:dyDescent="0.3">
      <c r="A309" s="23"/>
      <c r="B309" s="23"/>
      <c r="C309" s="23"/>
    </row>
    <row r="310" spans="1:3" x14ac:dyDescent="0.3">
      <c r="A310" s="23"/>
      <c r="B310" s="23"/>
      <c r="C310" s="23"/>
    </row>
    <row r="311" spans="1:3" x14ac:dyDescent="0.3">
      <c r="A311" s="23"/>
      <c r="B311" s="23"/>
      <c r="C311" s="23"/>
    </row>
    <row r="312" spans="1:3" x14ac:dyDescent="0.3">
      <c r="A312" s="23"/>
      <c r="B312" s="23"/>
      <c r="C312" s="23"/>
    </row>
    <row r="313" spans="1:3" x14ac:dyDescent="0.3">
      <c r="A313" s="23"/>
      <c r="B313" s="23"/>
      <c r="C313" s="23"/>
    </row>
    <row r="314" spans="1:3" x14ac:dyDescent="0.3">
      <c r="A314" s="23"/>
      <c r="B314" s="23"/>
      <c r="C314" s="23"/>
    </row>
    <row r="315" spans="1:3" x14ac:dyDescent="0.3">
      <c r="A315" s="23"/>
      <c r="B315" s="23"/>
      <c r="C315" s="23"/>
    </row>
    <row r="316" spans="1:3" x14ac:dyDescent="0.3">
      <c r="A316" s="23"/>
      <c r="B316" s="23"/>
      <c r="C316" s="23"/>
    </row>
    <row r="317" spans="1:3" x14ac:dyDescent="0.3">
      <c r="A317" s="23"/>
      <c r="B317" s="23"/>
      <c r="C317" s="23"/>
    </row>
    <row r="318" spans="1:3" x14ac:dyDescent="0.3">
      <c r="A318" s="23"/>
      <c r="B318" s="23"/>
      <c r="C318" s="23"/>
    </row>
    <row r="319" spans="1:3" x14ac:dyDescent="0.3">
      <c r="A319" s="23"/>
      <c r="B319" s="23"/>
      <c r="C319" s="23"/>
    </row>
    <row r="320" spans="1:3" x14ac:dyDescent="0.3">
      <c r="A320" s="23"/>
      <c r="B320" s="23"/>
      <c r="C320" s="23"/>
    </row>
    <row r="321" spans="1:3" x14ac:dyDescent="0.3">
      <c r="A321" s="23"/>
      <c r="B321" s="23"/>
      <c r="C321" s="23"/>
    </row>
    <row r="322" spans="1:3" x14ac:dyDescent="0.3">
      <c r="A322" s="23"/>
      <c r="B322" s="23"/>
      <c r="C322" s="23"/>
    </row>
    <row r="323" spans="1:3" x14ac:dyDescent="0.3">
      <c r="A323" s="23"/>
      <c r="B323" s="23"/>
      <c r="C323" s="23"/>
    </row>
    <row r="324" spans="1:3" x14ac:dyDescent="0.3">
      <c r="A324" s="23"/>
      <c r="B324" s="23"/>
      <c r="C324" s="23"/>
    </row>
    <row r="325" spans="1:3" x14ac:dyDescent="0.3">
      <c r="A325" s="23"/>
      <c r="B325" s="23"/>
      <c r="C325" s="23"/>
    </row>
    <row r="326" spans="1:3" x14ac:dyDescent="0.3">
      <c r="A326" s="23"/>
      <c r="B326" s="23"/>
      <c r="C326" s="23"/>
    </row>
    <row r="327" spans="1:3" x14ac:dyDescent="0.3">
      <c r="A327" s="23"/>
      <c r="B327" s="23"/>
      <c r="C327" s="23"/>
    </row>
    <row r="328" spans="1:3" x14ac:dyDescent="0.3">
      <c r="A328" s="23"/>
      <c r="B328" s="23"/>
      <c r="C328" s="23"/>
    </row>
    <row r="329" spans="1:3" x14ac:dyDescent="0.3">
      <c r="A329" s="23"/>
      <c r="B329" s="23"/>
      <c r="C329" s="23"/>
    </row>
    <row r="330" spans="1:3" x14ac:dyDescent="0.3">
      <c r="A330" s="23"/>
      <c r="B330" s="23"/>
      <c r="C330" s="23"/>
    </row>
    <row r="331" spans="1:3" x14ac:dyDescent="0.3">
      <c r="A331" s="23"/>
      <c r="B331" s="23"/>
      <c r="C331" s="23"/>
    </row>
    <row r="332" spans="1:3" x14ac:dyDescent="0.3">
      <c r="A332" s="23"/>
      <c r="B332" s="23"/>
      <c r="C332" s="23"/>
    </row>
    <row r="333" spans="1:3" x14ac:dyDescent="0.3">
      <c r="A333" s="23"/>
      <c r="B333" s="23"/>
      <c r="C333" s="23"/>
    </row>
    <row r="334" spans="1:3" x14ac:dyDescent="0.3">
      <c r="A334" s="23"/>
      <c r="B334" s="23"/>
      <c r="C334" s="23"/>
    </row>
    <row r="335" spans="1:3" x14ac:dyDescent="0.3">
      <c r="A335" s="23"/>
      <c r="B335" s="23"/>
      <c r="C335" s="23"/>
    </row>
    <row r="336" spans="1:3" x14ac:dyDescent="0.3">
      <c r="A336" s="23"/>
      <c r="B336" s="23"/>
      <c r="C336" s="23"/>
    </row>
    <row r="337" spans="1:3" x14ac:dyDescent="0.3">
      <c r="A337" s="23"/>
      <c r="B337" s="23"/>
      <c r="C337" s="23"/>
    </row>
    <row r="338" spans="1:3" x14ac:dyDescent="0.3">
      <c r="A338" s="23"/>
      <c r="B338" s="23"/>
      <c r="C338" s="23"/>
    </row>
    <row r="339" spans="1:3" x14ac:dyDescent="0.3">
      <c r="A339" s="23"/>
      <c r="B339" s="23"/>
      <c r="C339" s="23"/>
    </row>
    <row r="340" spans="1:3" x14ac:dyDescent="0.3">
      <c r="A340" s="23"/>
      <c r="B340" s="23"/>
      <c r="C340" s="23"/>
    </row>
    <row r="341" spans="1:3" x14ac:dyDescent="0.3">
      <c r="A341" s="23"/>
      <c r="B341" s="23"/>
      <c r="C341" s="23"/>
    </row>
    <row r="342" spans="1:3" x14ac:dyDescent="0.3">
      <c r="A342" s="23"/>
      <c r="B342" s="23"/>
      <c r="C342" s="23"/>
    </row>
    <row r="343" spans="1:3" x14ac:dyDescent="0.3">
      <c r="A343" s="23"/>
      <c r="B343" s="23"/>
      <c r="C343" s="23"/>
    </row>
    <row r="344" spans="1:3" x14ac:dyDescent="0.3">
      <c r="A344" s="23"/>
      <c r="B344" s="23"/>
      <c r="C344" s="23"/>
    </row>
    <row r="345" spans="1:3" x14ac:dyDescent="0.3">
      <c r="A345" s="23"/>
      <c r="B345" s="23"/>
      <c r="C345" s="23"/>
    </row>
    <row r="346" spans="1:3" x14ac:dyDescent="0.3">
      <c r="A346" s="23"/>
      <c r="B346" s="23"/>
      <c r="C346" s="23"/>
    </row>
    <row r="347" spans="1:3" x14ac:dyDescent="0.3">
      <c r="A347" s="23"/>
      <c r="B347" s="23"/>
      <c r="C347" s="23"/>
    </row>
    <row r="348" spans="1:3" x14ac:dyDescent="0.3">
      <c r="A348" s="23"/>
      <c r="B348" s="23"/>
      <c r="C348" s="23"/>
    </row>
    <row r="349" spans="1:3" x14ac:dyDescent="0.3">
      <c r="A349" s="23"/>
      <c r="B349" s="23"/>
      <c r="C349" s="23"/>
    </row>
    <row r="350" spans="1:3" x14ac:dyDescent="0.3">
      <c r="A350" s="23"/>
      <c r="B350" s="23"/>
      <c r="C350" s="23"/>
    </row>
    <row r="351" spans="1:3" x14ac:dyDescent="0.3">
      <c r="A351" s="23"/>
      <c r="B351" s="23"/>
      <c r="C351" s="23"/>
    </row>
    <row r="352" spans="1:3" x14ac:dyDescent="0.3">
      <c r="A352" s="23"/>
      <c r="B352" s="23"/>
      <c r="C352" s="23"/>
    </row>
    <row r="353" spans="1:3" x14ac:dyDescent="0.3">
      <c r="A353" s="23"/>
      <c r="B353" s="23"/>
      <c r="C353" s="23"/>
    </row>
    <row r="354" spans="1:3" x14ac:dyDescent="0.3">
      <c r="A354" s="23"/>
      <c r="B354" s="23"/>
      <c r="C354" s="23"/>
    </row>
    <row r="355" spans="1:3" x14ac:dyDescent="0.3">
      <c r="A355" s="23"/>
      <c r="B355" s="23"/>
      <c r="C355" s="23"/>
    </row>
    <row r="356" spans="1:3" x14ac:dyDescent="0.3">
      <c r="A356" s="23"/>
      <c r="B356" s="23"/>
      <c r="C356" s="23"/>
    </row>
    <row r="357" spans="1:3" x14ac:dyDescent="0.3">
      <c r="A357" s="23"/>
      <c r="B357" s="23"/>
      <c r="C357" s="23"/>
    </row>
    <row r="358" spans="1:3" x14ac:dyDescent="0.3">
      <c r="A358" s="23"/>
      <c r="B358" s="23"/>
      <c r="C358" s="23"/>
    </row>
    <row r="359" spans="1:3" x14ac:dyDescent="0.3">
      <c r="A359" s="23"/>
      <c r="B359" s="23"/>
      <c r="C359" s="23"/>
    </row>
    <row r="360" spans="1:3" x14ac:dyDescent="0.3">
      <c r="A360" s="23"/>
      <c r="B360" s="23"/>
      <c r="C360" s="23"/>
    </row>
    <row r="361" spans="1:3" x14ac:dyDescent="0.3">
      <c r="A361" s="23"/>
      <c r="B361" s="23"/>
      <c r="C361" s="23"/>
    </row>
    <row r="362" spans="1:3" x14ac:dyDescent="0.3">
      <c r="A362" s="23"/>
      <c r="B362" s="23"/>
      <c r="C362" s="23"/>
    </row>
    <row r="363" spans="1:3" x14ac:dyDescent="0.3">
      <c r="A363" s="23"/>
      <c r="B363" s="23"/>
      <c r="C363" s="23"/>
    </row>
    <row r="364" spans="1:3" x14ac:dyDescent="0.3">
      <c r="A364" s="23"/>
      <c r="B364" s="23"/>
      <c r="C364" s="23"/>
    </row>
    <row r="365" spans="1:3" x14ac:dyDescent="0.3">
      <c r="A365" s="23"/>
      <c r="B365" s="23"/>
      <c r="C365" s="23"/>
    </row>
    <row r="366" spans="1:3" x14ac:dyDescent="0.3">
      <c r="A366" s="23"/>
      <c r="B366" s="23"/>
      <c r="C366" s="23"/>
    </row>
    <row r="367" spans="1:3" x14ac:dyDescent="0.3">
      <c r="A367" s="23"/>
      <c r="B367" s="23"/>
      <c r="C367" s="23"/>
    </row>
    <row r="368" spans="1:3" x14ac:dyDescent="0.3">
      <c r="A368" s="23"/>
      <c r="B368" s="23"/>
      <c r="C368" s="23"/>
    </row>
    <row r="369" spans="1:3" x14ac:dyDescent="0.3">
      <c r="A369" s="23"/>
      <c r="B369" s="23"/>
      <c r="C369" s="23"/>
    </row>
    <row r="370" spans="1:3" x14ac:dyDescent="0.3">
      <c r="A370" s="23"/>
      <c r="B370" s="23"/>
      <c r="C370" s="23"/>
    </row>
    <row r="371" spans="1:3" x14ac:dyDescent="0.3">
      <c r="A371" s="23"/>
      <c r="B371" s="23"/>
      <c r="C371" s="23"/>
    </row>
    <row r="372" spans="1:3" x14ac:dyDescent="0.3">
      <c r="A372" s="23"/>
      <c r="B372" s="23"/>
      <c r="C372" s="23"/>
    </row>
    <row r="373" spans="1:3" x14ac:dyDescent="0.3">
      <c r="A373" s="23"/>
      <c r="B373" s="23"/>
      <c r="C373" s="23"/>
    </row>
    <row r="374" spans="1:3" x14ac:dyDescent="0.3">
      <c r="A374" s="23"/>
      <c r="B374" s="23"/>
      <c r="C374" s="23"/>
    </row>
    <row r="375" spans="1:3" x14ac:dyDescent="0.3">
      <c r="A375" s="23"/>
      <c r="B375" s="23"/>
      <c r="C375" s="23"/>
    </row>
    <row r="376" spans="1:3" x14ac:dyDescent="0.3">
      <c r="A376" s="23"/>
      <c r="B376" s="23"/>
      <c r="C376" s="23"/>
    </row>
    <row r="377" spans="1:3" x14ac:dyDescent="0.3">
      <c r="A377" s="23"/>
      <c r="B377" s="23"/>
      <c r="C377" s="23"/>
    </row>
    <row r="378" spans="1:3" x14ac:dyDescent="0.3">
      <c r="A378" s="23"/>
      <c r="B378" s="23"/>
      <c r="C378" s="23"/>
    </row>
    <row r="379" spans="1:3" x14ac:dyDescent="0.3">
      <c r="A379" s="23"/>
      <c r="B379" s="23"/>
      <c r="C379" s="23"/>
    </row>
    <row r="380" spans="1:3" x14ac:dyDescent="0.3">
      <c r="A380" s="23"/>
      <c r="B380" s="23"/>
      <c r="C380" s="23"/>
    </row>
    <row r="381" spans="1:3" x14ac:dyDescent="0.3">
      <c r="A381" s="23"/>
      <c r="B381" s="23"/>
      <c r="C381" s="23"/>
    </row>
    <row r="382" spans="1:3" x14ac:dyDescent="0.3">
      <c r="A382" s="23"/>
      <c r="B382" s="23"/>
      <c r="C382" s="23"/>
    </row>
    <row r="383" spans="1:3" x14ac:dyDescent="0.3">
      <c r="A383" s="23"/>
      <c r="B383" s="23"/>
      <c r="C383" s="23"/>
    </row>
    <row r="384" spans="1:3" x14ac:dyDescent="0.3">
      <c r="A384" s="23"/>
      <c r="B384" s="23"/>
      <c r="C384" s="23"/>
    </row>
    <row r="385" spans="1:3" x14ac:dyDescent="0.3">
      <c r="A385" s="23"/>
      <c r="B385" s="23"/>
      <c r="C385" s="23"/>
    </row>
    <row r="386" spans="1:3" x14ac:dyDescent="0.3">
      <c r="A386" s="23"/>
      <c r="B386" s="23"/>
      <c r="C386" s="23"/>
    </row>
    <row r="387" spans="1:3" x14ac:dyDescent="0.3">
      <c r="A387" s="23"/>
      <c r="B387" s="23"/>
      <c r="C387" s="23"/>
    </row>
    <row r="388" spans="1:3" x14ac:dyDescent="0.3">
      <c r="A388" s="23"/>
      <c r="B388" s="23"/>
      <c r="C388" s="23"/>
    </row>
    <row r="389" spans="1:3" x14ac:dyDescent="0.3">
      <c r="A389" s="23"/>
      <c r="B389" s="23"/>
      <c r="C389" s="23"/>
    </row>
    <row r="390" spans="1:3" x14ac:dyDescent="0.3">
      <c r="A390" s="23"/>
      <c r="B390" s="23"/>
      <c r="C390" s="23"/>
    </row>
    <row r="391" spans="1:3" x14ac:dyDescent="0.3">
      <c r="A391" s="23"/>
      <c r="B391" s="23"/>
      <c r="C391" s="23"/>
    </row>
    <row r="392" spans="1:3" x14ac:dyDescent="0.3">
      <c r="A392" s="23"/>
      <c r="B392" s="23"/>
      <c r="C392" s="23"/>
    </row>
    <row r="393" spans="1:3" x14ac:dyDescent="0.3">
      <c r="A393" s="23"/>
      <c r="B393" s="23"/>
      <c r="C393" s="23"/>
    </row>
    <row r="394" spans="1:3" x14ac:dyDescent="0.3">
      <c r="A394" s="23"/>
      <c r="B394" s="23"/>
      <c r="C394" s="23"/>
    </row>
    <row r="395" spans="1:3" x14ac:dyDescent="0.3">
      <c r="A395" s="23"/>
      <c r="B395" s="23"/>
      <c r="C395" s="23"/>
    </row>
    <row r="396" spans="1:3" x14ac:dyDescent="0.3">
      <c r="A396" s="23"/>
      <c r="B396" s="23"/>
      <c r="C396" s="23"/>
    </row>
    <row r="397" spans="1:3" x14ac:dyDescent="0.3">
      <c r="A397" s="23"/>
      <c r="B397" s="23"/>
      <c r="C397" s="23"/>
    </row>
    <row r="398" spans="1:3" x14ac:dyDescent="0.3">
      <c r="A398" s="23"/>
      <c r="B398" s="23"/>
      <c r="C398" s="23"/>
    </row>
    <row r="399" spans="1:3" x14ac:dyDescent="0.3">
      <c r="A399" s="23"/>
      <c r="B399" s="23"/>
      <c r="C399" s="23"/>
    </row>
    <row r="400" spans="1:3" x14ac:dyDescent="0.3">
      <c r="A400" s="23"/>
      <c r="B400" s="23"/>
      <c r="C400" s="23"/>
    </row>
    <row r="401" spans="1:3" x14ac:dyDescent="0.3">
      <c r="A401" s="23"/>
      <c r="B401" s="23"/>
      <c r="C401" s="23"/>
    </row>
    <row r="402" spans="1:3" x14ac:dyDescent="0.3">
      <c r="A402" s="23"/>
      <c r="B402" s="23"/>
      <c r="C402" s="23"/>
    </row>
    <row r="403" spans="1:3" x14ac:dyDescent="0.3">
      <c r="A403" s="23"/>
      <c r="B403" s="23"/>
      <c r="C403" s="23"/>
    </row>
    <row r="404" spans="1:3" x14ac:dyDescent="0.3">
      <c r="A404" s="23"/>
      <c r="B404" s="23"/>
      <c r="C404" s="23"/>
    </row>
    <row r="405" spans="1:3" x14ac:dyDescent="0.3">
      <c r="A405" s="23"/>
      <c r="B405" s="23"/>
      <c r="C405" s="23"/>
    </row>
    <row r="406" spans="1:3" x14ac:dyDescent="0.3">
      <c r="A406" s="23"/>
      <c r="B406" s="23"/>
      <c r="C406" s="23"/>
    </row>
    <row r="407" spans="1:3" x14ac:dyDescent="0.3">
      <c r="A407" s="23"/>
      <c r="B407" s="23"/>
      <c r="C407" s="23"/>
    </row>
    <row r="408" spans="1:3" x14ac:dyDescent="0.3">
      <c r="A408" s="23"/>
      <c r="B408" s="23"/>
      <c r="C408" s="23"/>
    </row>
    <row r="409" spans="1:3" x14ac:dyDescent="0.3">
      <c r="A409" s="23"/>
      <c r="B409" s="23"/>
      <c r="C409" s="23"/>
    </row>
    <row r="410" spans="1:3" x14ac:dyDescent="0.3">
      <c r="A410" s="23"/>
      <c r="B410" s="23"/>
      <c r="C410" s="23"/>
    </row>
    <row r="411" spans="1:3" x14ac:dyDescent="0.3">
      <c r="A411" s="23"/>
      <c r="B411" s="23"/>
      <c r="C411" s="23"/>
    </row>
    <row r="412" spans="1:3" x14ac:dyDescent="0.3">
      <c r="A412" s="23"/>
      <c r="B412" s="23"/>
      <c r="C412" s="23"/>
    </row>
    <row r="413" spans="1:3" x14ac:dyDescent="0.3">
      <c r="A413" s="23"/>
      <c r="B413" s="23"/>
      <c r="C413" s="23"/>
    </row>
    <row r="414" spans="1:3" x14ac:dyDescent="0.3">
      <c r="A414" s="23"/>
      <c r="B414" s="23"/>
      <c r="C414" s="23"/>
    </row>
    <row r="415" spans="1:3" x14ac:dyDescent="0.3">
      <c r="A415" s="23"/>
      <c r="B415" s="23"/>
      <c r="C415" s="23"/>
    </row>
    <row r="416" spans="1:3" x14ac:dyDescent="0.3">
      <c r="A416" s="23"/>
      <c r="B416" s="23"/>
      <c r="C416" s="23"/>
    </row>
    <row r="417" spans="1:3" x14ac:dyDescent="0.3">
      <c r="A417" s="23"/>
      <c r="B417" s="23"/>
      <c r="C417" s="23"/>
    </row>
    <row r="418" spans="1:3" x14ac:dyDescent="0.3">
      <c r="A418" s="23"/>
      <c r="B418" s="23"/>
      <c r="C418" s="23"/>
    </row>
    <row r="419" spans="1:3" x14ac:dyDescent="0.3">
      <c r="A419" s="23"/>
      <c r="B419" s="23"/>
      <c r="C419" s="23"/>
    </row>
    <row r="420" spans="1:3" x14ac:dyDescent="0.3">
      <c r="A420" s="23"/>
      <c r="B420" s="23"/>
      <c r="C420" s="23"/>
    </row>
    <row r="421" spans="1:3" x14ac:dyDescent="0.3">
      <c r="A421" s="23"/>
      <c r="B421" s="23"/>
      <c r="C421" s="23"/>
    </row>
    <row r="422" spans="1:3" x14ac:dyDescent="0.3">
      <c r="A422" s="23"/>
      <c r="B422" s="23"/>
      <c r="C422" s="23"/>
    </row>
    <row r="423" spans="1:3" x14ac:dyDescent="0.3">
      <c r="A423" s="23"/>
      <c r="B423" s="23"/>
      <c r="C423" s="23"/>
    </row>
    <row r="424" spans="1:3" x14ac:dyDescent="0.3">
      <c r="A424" s="23"/>
      <c r="B424" s="23"/>
      <c r="C424" s="23"/>
    </row>
    <row r="425" spans="1:3" x14ac:dyDescent="0.3">
      <c r="A425" s="23"/>
      <c r="B425" s="23"/>
      <c r="C425" s="23"/>
    </row>
    <row r="426" spans="1:3" x14ac:dyDescent="0.3">
      <c r="A426" s="23"/>
      <c r="B426" s="23"/>
      <c r="C426" s="23"/>
    </row>
    <row r="427" spans="1:3" x14ac:dyDescent="0.3">
      <c r="A427" s="23"/>
      <c r="B427" s="23"/>
      <c r="C427" s="23"/>
    </row>
    <row r="428" spans="1:3" x14ac:dyDescent="0.3">
      <c r="A428" s="23"/>
      <c r="B428" s="23"/>
      <c r="C428" s="23"/>
    </row>
    <row r="429" spans="1:3" x14ac:dyDescent="0.3">
      <c r="A429" s="23"/>
      <c r="B429" s="23"/>
      <c r="C429" s="23"/>
    </row>
    <row r="430" spans="1:3" x14ac:dyDescent="0.3">
      <c r="A430" s="23"/>
      <c r="B430" s="23"/>
      <c r="C430" s="23"/>
    </row>
    <row r="431" spans="1:3" x14ac:dyDescent="0.3">
      <c r="A431" s="23"/>
      <c r="B431" s="23"/>
      <c r="C431" s="23"/>
    </row>
    <row r="432" spans="1:3" x14ac:dyDescent="0.3">
      <c r="A432" s="23"/>
      <c r="B432" s="23"/>
      <c r="C432" s="23"/>
    </row>
    <row r="433" spans="1:3" x14ac:dyDescent="0.3">
      <c r="A433" s="23"/>
      <c r="B433" s="23"/>
      <c r="C433" s="23"/>
    </row>
    <row r="434" spans="1:3" x14ac:dyDescent="0.3">
      <c r="A434" s="23"/>
      <c r="B434" s="23"/>
      <c r="C434" s="23"/>
    </row>
    <row r="435" spans="1:3" x14ac:dyDescent="0.3">
      <c r="A435" s="23"/>
      <c r="B435" s="23"/>
      <c r="C435" s="23"/>
    </row>
    <row r="436" spans="1:3" x14ac:dyDescent="0.3">
      <c r="A436" s="23"/>
      <c r="B436" s="23"/>
      <c r="C436" s="23"/>
    </row>
    <row r="437" spans="1:3" x14ac:dyDescent="0.3">
      <c r="A437" s="23"/>
      <c r="B437" s="23"/>
      <c r="C437" s="23"/>
    </row>
    <row r="438" spans="1:3" x14ac:dyDescent="0.3">
      <c r="A438" s="23"/>
      <c r="B438" s="23"/>
      <c r="C438" s="23"/>
    </row>
    <row r="439" spans="1:3" x14ac:dyDescent="0.3">
      <c r="A439" s="23"/>
      <c r="B439" s="23"/>
      <c r="C439" s="23"/>
    </row>
    <row r="440" spans="1:3" x14ac:dyDescent="0.3">
      <c r="A440" s="23"/>
      <c r="B440" s="23"/>
      <c r="C440" s="23"/>
    </row>
    <row r="441" spans="1:3" x14ac:dyDescent="0.3">
      <c r="A441" s="23"/>
      <c r="B441" s="23"/>
      <c r="C441" s="23"/>
    </row>
    <row r="442" spans="1:3" x14ac:dyDescent="0.3">
      <c r="A442" s="23"/>
      <c r="B442" s="23"/>
      <c r="C442" s="23"/>
    </row>
    <row r="443" spans="1:3" x14ac:dyDescent="0.3">
      <c r="A443" s="23"/>
      <c r="B443" s="23"/>
      <c r="C443" s="23"/>
    </row>
    <row r="444" spans="1:3" x14ac:dyDescent="0.3">
      <c r="A444" s="23"/>
      <c r="B444" s="23"/>
      <c r="C444" s="23"/>
    </row>
    <row r="445" spans="1:3" x14ac:dyDescent="0.3">
      <c r="A445" s="23"/>
      <c r="B445" s="23"/>
      <c r="C445" s="23"/>
    </row>
    <row r="446" spans="1:3" x14ac:dyDescent="0.3">
      <c r="A446" s="23"/>
      <c r="B446" s="23"/>
      <c r="C446" s="23"/>
    </row>
    <row r="447" spans="1:3" x14ac:dyDescent="0.3">
      <c r="A447" s="23"/>
      <c r="B447" s="23"/>
      <c r="C447" s="23"/>
    </row>
    <row r="448" spans="1:3" x14ac:dyDescent="0.3">
      <c r="A448" s="23"/>
      <c r="B448" s="23"/>
      <c r="C448" s="23"/>
    </row>
    <row r="449" spans="1:3" x14ac:dyDescent="0.3">
      <c r="A449" s="23"/>
      <c r="B449" s="23"/>
      <c r="C449" s="23"/>
    </row>
    <row r="450" spans="1:3" x14ac:dyDescent="0.3">
      <c r="A450" s="23"/>
      <c r="B450" s="23"/>
      <c r="C450" s="23"/>
    </row>
    <row r="451" spans="1:3" x14ac:dyDescent="0.3">
      <c r="A451" s="23"/>
      <c r="B451" s="23"/>
      <c r="C451" s="23"/>
    </row>
    <row r="452" spans="1:3" x14ac:dyDescent="0.3">
      <c r="A452" s="23"/>
      <c r="B452" s="23"/>
      <c r="C452" s="23"/>
    </row>
    <row r="453" spans="1:3" x14ac:dyDescent="0.3">
      <c r="A453" s="23"/>
      <c r="B453" s="23"/>
      <c r="C453" s="23"/>
    </row>
    <row r="454" spans="1:3" x14ac:dyDescent="0.3">
      <c r="A454" s="23"/>
      <c r="B454" s="23"/>
      <c r="C454" s="23"/>
    </row>
    <row r="455" spans="1:3" x14ac:dyDescent="0.3">
      <c r="A455" s="23"/>
      <c r="B455" s="23"/>
      <c r="C455" s="23"/>
    </row>
    <row r="456" spans="1:3" x14ac:dyDescent="0.3">
      <c r="A456" s="23"/>
      <c r="B456" s="23"/>
      <c r="C456" s="23"/>
    </row>
    <row r="457" spans="1:3" x14ac:dyDescent="0.3">
      <c r="A457" s="23"/>
      <c r="B457" s="23"/>
      <c r="C457" s="23"/>
    </row>
    <row r="458" spans="1:3" x14ac:dyDescent="0.3">
      <c r="A458" s="23"/>
      <c r="B458" s="23"/>
      <c r="C458" s="23"/>
    </row>
    <row r="459" spans="1:3" x14ac:dyDescent="0.3">
      <c r="A459" s="23"/>
      <c r="B459" s="23"/>
      <c r="C459" s="23"/>
    </row>
    <row r="460" spans="1:3" x14ac:dyDescent="0.3">
      <c r="A460" s="23"/>
      <c r="B460" s="23"/>
      <c r="C460" s="23"/>
    </row>
    <row r="461" spans="1:3" x14ac:dyDescent="0.3">
      <c r="A461" s="23"/>
      <c r="B461" s="23"/>
      <c r="C461" s="23"/>
    </row>
    <row r="462" spans="1:3" x14ac:dyDescent="0.3">
      <c r="A462" s="23"/>
      <c r="B462" s="23"/>
      <c r="C462" s="23"/>
    </row>
    <row r="463" spans="1:3" x14ac:dyDescent="0.3">
      <c r="A463" s="23"/>
      <c r="B463" s="23"/>
      <c r="C463" s="23"/>
    </row>
    <row r="464" spans="1:3" x14ac:dyDescent="0.3">
      <c r="A464" s="23"/>
      <c r="B464" s="23"/>
      <c r="C464" s="23"/>
    </row>
    <row r="465" spans="1:3" x14ac:dyDescent="0.3">
      <c r="A465" s="23"/>
      <c r="B465" s="23"/>
      <c r="C465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6"/>
  <sheetViews>
    <sheetView topLeftCell="A27" workbookViewId="0">
      <selection activeCell="A33" sqref="A33:XFD33"/>
    </sheetView>
  </sheetViews>
  <sheetFormatPr defaultColWidth="8.69921875" defaultRowHeight="15.75" x14ac:dyDescent="0.25"/>
  <cols>
    <col min="1" max="1" width="27.69921875" style="25" customWidth="1"/>
    <col min="2" max="3" width="14.19921875" style="25" bestFit="1" customWidth="1"/>
    <col min="4" max="4" width="14.296875" style="25" bestFit="1" customWidth="1"/>
    <col min="5" max="5" width="15.19921875" style="25" bestFit="1" customWidth="1"/>
    <col min="6" max="16384" width="8.69921875" style="25"/>
  </cols>
  <sheetData>
    <row r="1" spans="1:5" x14ac:dyDescent="0.25">
      <c r="B1" s="42" t="s">
        <v>69</v>
      </c>
      <c r="C1" s="42" t="s">
        <v>70</v>
      </c>
      <c r="D1" s="42" t="s">
        <v>71</v>
      </c>
      <c r="E1" s="42" t="s">
        <v>72</v>
      </c>
    </row>
    <row r="2" spans="1:5" s="46" customFormat="1" x14ac:dyDescent="0.25">
      <c r="A2" s="43" t="s">
        <v>30</v>
      </c>
      <c r="B2" s="46" t="s">
        <v>48</v>
      </c>
      <c r="C2" s="46" t="s">
        <v>48</v>
      </c>
      <c r="D2" s="46" t="s">
        <v>48</v>
      </c>
      <c r="E2" s="46" t="s">
        <v>48</v>
      </c>
    </row>
    <row r="3" spans="1:5" x14ac:dyDescent="0.25">
      <c r="A3" s="26" t="s">
        <v>49</v>
      </c>
      <c r="B3" s="27">
        <v>497113735.18000001</v>
      </c>
      <c r="C3" s="27">
        <v>209558150.00999999</v>
      </c>
      <c r="D3" s="8">
        <v>286516544.48999995</v>
      </c>
      <c r="E3" s="8">
        <v>385553540.2100001</v>
      </c>
    </row>
    <row r="4" spans="1:5" x14ac:dyDescent="0.25">
      <c r="A4" s="26" t="s">
        <v>2</v>
      </c>
      <c r="B4" s="27">
        <v>508635856.98000002</v>
      </c>
      <c r="C4" s="27">
        <v>465540148.38</v>
      </c>
      <c r="D4" s="8">
        <v>359500774.67999995</v>
      </c>
      <c r="E4" s="8">
        <v>211898195.41</v>
      </c>
    </row>
    <row r="5" spans="1:5" x14ac:dyDescent="0.25">
      <c r="A5" s="26" t="s">
        <v>50</v>
      </c>
      <c r="B5" s="27">
        <v>7161461657.25</v>
      </c>
      <c r="C5" s="27">
        <v>5825581468.1400003</v>
      </c>
      <c r="D5" s="8">
        <v>7999421554.4800005</v>
      </c>
      <c r="E5" s="8">
        <v>5919604938.7199974</v>
      </c>
    </row>
    <row r="6" spans="1:5" x14ac:dyDescent="0.25">
      <c r="A6" s="26" t="s">
        <v>51</v>
      </c>
      <c r="B6" s="27">
        <v>7780498822.6499996</v>
      </c>
      <c r="C6" s="27">
        <v>7850421534.6700001</v>
      </c>
      <c r="D6" s="8">
        <v>6879928794.9899998</v>
      </c>
      <c r="E6" s="8">
        <v>7769563869.2299995</v>
      </c>
    </row>
    <row r="7" spans="1:5" x14ac:dyDescent="0.25">
      <c r="A7" s="26" t="s">
        <v>52</v>
      </c>
      <c r="B7" s="27">
        <v>3040227716.5100002</v>
      </c>
      <c r="C7" s="27">
        <v>2786929527.5500002</v>
      </c>
      <c r="D7" s="8">
        <v>3393457686.7999992</v>
      </c>
      <c r="E7" s="8">
        <v>3300966862.8700004</v>
      </c>
    </row>
    <row r="8" spans="1:5" x14ac:dyDescent="0.25">
      <c r="A8" s="26" t="s">
        <v>53</v>
      </c>
      <c r="B8" s="27">
        <v>207074215.34</v>
      </c>
      <c r="C8" s="28">
        <v>164347681.28</v>
      </c>
      <c r="D8" s="8">
        <v>203659993.31000003</v>
      </c>
      <c r="E8" s="8">
        <v>414713987.1499998</v>
      </c>
    </row>
    <row r="9" spans="1:5" x14ac:dyDescent="0.25">
      <c r="A9" s="26" t="s">
        <v>7</v>
      </c>
      <c r="B9" s="27">
        <v>6638426728.6199999</v>
      </c>
      <c r="C9" s="27">
        <v>7293161892</v>
      </c>
      <c r="D9" s="8">
        <v>7661477113.6699982</v>
      </c>
      <c r="E9" s="8">
        <v>13425354866.230021</v>
      </c>
    </row>
    <row r="10" spans="1:5" x14ac:dyDescent="0.25">
      <c r="A10" s="26" t="s">
        <v>8</v>
      </c>
      <c r="B10" s="27">
        <v>1370831611.5999999</v>
      </c>
      <c r="C10" s="27">
        <v>992277854.5</v>
      </c>
      <c r="D10" s="8">
        <v>974692473.77999997</v>
      </c>
      <c r="E10" s="8">
        <v>1215451407.0599997</v>
      </c>
    </row>
    <row r="11" spans="1:5" x14ac:dyDescent="0.25">
      <c r="A11" s="26" t="s">
        <v>54</v>
      </c>
      <c r="B11" s="27">
        <v>17811199378.25</v>
      </c>
      <c r="C11" s="27">
        <v>8891419243.0300007</v>
      </c>
      <c r="D11" s="8">
        <v>13079059565.629978</v>
      </c>
      <c r="E11" s="8">
        <v>16361384208.389944</v>
      </c>
    </row>
    <row r="12" spans="1:5" x14ac:dyDescent="0.25">
      <c r="A12" s="26" t="s">
        <v>55</v>
      </c>
      <c r="B12" s="27">
        <v>12996823.050000001</v>
      </c>
      <c r="C12" s="27"/>
      <c r="D12" s="8">
        <v>3140678.04</v>
      </c>
      <c r="E12" s="8">
        <v>1876968.3699999999</v>
      </c>
    </row>
    <row r="13" spans="1:5" x14ac:dyDescent="0.25">
      <c r="A13" s="26" t="s">
        <v>10</v>
      </c>
      <c r="B13" s="27">
        <v>885873457.38999999</v>
      </c>
      <c r="C13" s="27">
        <v>828761431.39999998</v>
      </c>
      <c r="D13" s="8">
        <v>637569222.42999995</v>
      </c>
      <c r="E13" s="8">
        <v>975684523.19999981</v>
      </c>
    </row>
    <row r="14" spans="1:5" x14ac:dyDescent="0.25">
      <c r="A14" s="26" t="s">
        <v>56</v>
      </c>
      <c r="B14" s="27">
        <v>955793202.75</v>
      </c>
      <c r="C14" s="27">
        <v>988184092.01999998</v>
      </c>
      <c r="D14" s="8">
        <v>1036003133.6900001</v>
      </c>
      <c r="E14" s="8">
        <v>1119405423.55</v>
      </c>
    </row>
    <row r="15" spans="1:5" x14ac:dyDescent="0.25">
      <c r="A15" s="26" t="s">
        <v>12</v>
      </c>
      <c r="B15" s="27">
        <v>465887567.43000001</v>
      </c>
      <c r="C15" s="27">
        <v>527810812.58999997</v>
      </c>
      <c r="D15" s="8">
        <v>370763384.91000009</v>
      </c>
      <c r="E15" s="8">
        <v>399582249.08999968</v>
      </c>
    </row>
    <row r="16" spans="1:5" x14ac:dyDescent="0.25">
      <c r="A16" s="26" t="s">
        <v>13</v>
      </c>
      <c r="B16" s="27">
        <v>108597054.45</v>
      </c>
      <c r="C16" s="27">
        <v>123331769.73999999</v>
      </c>
      <c r="D16" s="8">
        <v>112096002.82000001</v>
      </c>
      <c r="E16" s="8">
        <v>84293075.669999987</v>
      </c>
    </row>
    <row r="17" spans="1:5" x14ac:dyDescent="0.25">
      <c r="A17" s="26" t="s">
        <v>14</v>
      </c>
      <c r="B17" s="27">
        <v>11252410945.59</v>
      </c>
      <c r="C17" s="27">
        <v>15268185270.98</v>
      </c>
      <c r="D17" s="8">
        <v>10680894341.780003</v>
      </c>
      <c r="E17" s="8">
        <v>2701439360.7700014</v>
      </c>
    </row>
    <row r="18" spans="1:5" x14ac:dyDescent="0.25">
      <c r="A18" s="26" t="s">
        <v>15</v>
      </c>
      <c r="B18" s="27">
        <v>532457492.05000001</v>
      </c>
      <c r="C18" s="27">
        <v>508833506.81</v>
      </c>
      <c r="D18" s="8">
        <v>607497390.20000005</v>
      </c>
      <c r="E18" s="8">
        <v>472862081.52999997</v>
      </c>
    </row>
    <row r="19" spans="1:5" x14ac:dyDescent="0.25">
      <c r="A19" s="26" t="s">
        <v>16</v>
      </c>
      <c r="B19" s="27">
        <v>1427085486.3900001</v>
      </c>
      <c r="C19" s="27">
        <v>1590059524.5599999</v>
      </c>
      <c r="D19" s="8">
        <v>1428259641.0999999</v>
      </c>
      <c r="E19" s="8">
        <v>1575849304.7400005</v>
      </c>
    </row>
    <row r="20" spans="1:5" x14ac:dyDescent="0.25">
      <c r="A20" s="26" t="s">
        <v>57</v>
      </c>
      <c r="B20" s="27">
        <v>12222542418.450001</v>
      </c>
      <c r="C20" s="27">
        <v>10831273415.76</v>
      </c>
      <c r="D20" s="8">
        <v>11064786855.209999</v>
      </c>
      <c r="E20" s="8">
        <v>10814406102.429998</v>
      </c>
    </row>
    <row r="21" spans="1:5" x14ac:dyDescent="0.25">
      <c r="A21" s="26" t="s">
        <v>39</v>
      </c>
      <c r="B21" s="27">
        <v>20145019805.220001</v>
      </c>
      <c r="C21" s="27">
        <v>24101233466.279999</v>
      </c>
      <c r="D21" s="8">
        <v>19404872464.669983</v>
      </c>
      <c r="E21" s="8">
        <v>20894244835.170013</v>
      </c>
    </row>
    <row r="22" spans="1:5" x14ac:dyDescent="0.25">
      <c r="A22" s="26" t="s">
        <v>58</v>
      </c>
      <c r="B22" s="27">
        <v>1207164942.6099999</v>
      </c>
      <c r="C22" s="27">
        <v>2763683695.02</v>
      </c>
      <c r="D22" s="8">
        <v>1065405112.0900002</v>
      </c>
      <c r="E22" s="8">
        <v>3102483199.5300012</v>
      </c>
    </row>
    <row r="23" spans="1:5" x14ac:dyDescent="0.25">
      <c r="A23" s="26" t="s">
        <v>59</v>
      </c>
      <c r="B23" s="27">
        <v>385211705.93000001</v>
      </c>
      <c r="C23" s="27">
        <v>310329949.86000001</v>
      </c>
      <c r="D23" s="8">
        <v>283922365.35000002</v>
      </c>
      <c r="E23" s="8">
        <v>299270276.41000003</v>
      </c>
    </row>
    <row r="24" spans="1:5" x14ac:dyDescent="0.25">
      <c r="A24" s="26" t="s">
        <v>21</v>
      </c>
      <c r="B24" s="27">
        <v>12444513.939999999</v>
      </c>
      <c r="C24" s="27">
        <v>38560038.030000001</v>
      </c>
      <c r="D24" s="8">
        <v>4395563.18</v>
      </c>
      <c r="E24" s="8">
        <v>85540869.020000011</v>
      </c>
    </row>
    <row r="25" spans="1:5" x14ac:dyDescent="0.25">
      <c r="A25" s="26" t="s">
        <v>60</v>
      </c>
      <c r="B25" s="27">
        <v>18258095217.18</v>
      </c>
      <c r="C25" s="27">
        <v>17857019335.860001</v>
      </c>
      <c r="D25" s="8">
        <v>17643300986.18</v>
      </c>
      <c r="E25" s="8">
        <v>20167702349.240063</v>
      </c>
    </row>
    <row r="26" spans="1:5" x14ac:dyDescent="0.25">
      <c r="A26" s="26" t="s">
        <v>61</v>
      </c>
      <c r="B26" s="27">
        <v>674269131.55999994</v>
      </c>
      <c r="C26" s="27">
        <v>488571760.31</v>
      </c>
      <c r="D26" s="8">
        <v>599047645.68999994</v>
      </c>
      <c r="E26" s="8">
        <v>537178858.72999966</v>
      </c>
    </row>
    <row r="27" spans="1:5" x14ac:dyDescent="0.25">
      <c r="A27" s="26" t="s">
        <v>62</v>
      </c>
      <c r="B27" s="27">
        <v>310799702.18000001</v>
      </c>
      <c r="C27" s="27">
        <v>288058724.44999999</v>
      </c>
      <c r="D27" s="8">
        <v>384719524.65999997</v>
      </c>
      <c r="E27" s="8">
        <v>293736467.86000001</v>
      </c>
    </row>
    <row r="28" spans="1:5" x14ac:dyDescent="0.25">
      <c r="A28" s="26" t="s">
        <v>63</v>
      </c>
      <c r="B28" s="27">
        <v>7657263981.7700005</v>
      </c>
      <c r="C28" s="27">
        <v>5361603746.0299997</v>
      </c>
      <c r="D28" s="8">
        <v>5774247043.8000011</v>
      </c>
      <c r="E28" s="8">
        <v>11304186651.089947</v>
      </c>
    </row>
    <row r="29" spans="1:5" x14ac:dyDescent="0.25">
      <c r="A29" s="26" t="s">
        <v>64</v>
      </c>
      <c r="B29" s="27">
        <v>1001451655.91</v>
      </c>
      <c r="C29" s="27">
        <v>764613445.42999995</v>
      </c>
      <c r="D29" s="8">
        <v>951418590.43000007</v>
      </c>
      <c r="E29" s="8">
        <v>516336937.02000004</v>
      </c>
    </row>
    <row r="30" spans="1:5" x14ac:dyDescent="0.25">
      <c r="A30" s="26" t="s">
        <v>27</v>
      </c>
      <c r="B30" s="27">
        <v>141678691.05000001</v>
      </c>
      <c r="C30" s="27">
        <v>130890939.39</v>
      </c>
      <c r="D30" s="8">
        <v>114725635.83</v>
      </c>
      <c r="E30" s="8">
        <v>348665004.42000002</v>
      </c>
    </row>
    <row r="31" spans="1:5" x14ac:dyDescent="0.25">
      <c r="A31" s="26" t="s">
        <v>65</v>
      </c>
      <c r="B31" s="27">
        <v>4376124793.3599997</v>
      </c>
      <c r="C31" s="27">
        <v>4234053164.6100001</v>
      </c>
      <c r="D31" s="8">
        <v>3879629877.4300003</v>
      </c>
      <c r="E31" s="8">
        <v>3837787779.7900014</v>
      </c>
    </row>
    <row r="32" spans="1:5" s="34" customFormat="1" x14ac:dyDescent="0.25">
      <c r="A32" s="30" t="s">
        <v>29</v>
      </c>
      <c r="B32" s="31">
        <v>127048638310.64</v>
      </c>
      <c r="C32" s="32">
        <v>121484295588.87</v>
      </c>
      <c r="D32" s="32">
        <v>116884409961.31995</v>
      </c>
      <c r="E32" s="33">
        <v>128537024192.89999</v>
      </c>
    </row>
    <row r="33" spans="1:3" x14ac:dyDescent="0.25">
      <c r="A33" s="26"/>
      <c r="B33" s="26"/>
      <c r="C33" s="26"/>
    </row>
    <row r="34" spans="1:3" x14ac:dyDescent="0.25">
      <c r="A34" s="26"/>
      <c r="B34" s="26"/>
      <c r="C34" s="26"/>
    </row>
    <row r="35" spans="1:3" x14ac:dyDescent="0.25">
      <c r="A35" s="35" t="s">
        <v>66</v>
      </c>
      <c r="B35" s="35"/>
      <c r="C35" s="35"/>
    </row>
    <row r="36" spans="1:3" s="36" customFormat="1" x14ac:dyDescent="0.25"/>
    <row r="37" spans="1:3" s="36" customFormat="1" x14ac:dyDescent="0.25">
      <c r="A37" s="25" t="s">
        <v>67</v>
      </c>
    </row>
    <row r="38" spans="1:3" s="36" customFormat="1" x14ac:dyDescent="0.25">
      <c r="A38" s="25" t="s">
        <v>68</v>
      </c>
    </row>
    <row r="39" spans="1:3" s="36" customFormat="1" x14ac:dyDescent="0.25"/>
    <row r="40" spans="1:3" s="36" customFormat="1" x14ac:dyDescent="0.25"/>
    <row r="41" spans="1:3" s="36" customFormat="1" x14ac:dyDescent="0.25"/>
    <row r="42" spans="1:3" s="36" customFormat="1" x14ac:dyDescent="0.25"/>
    <row r="43" spans="1:3" s="36" customFormat="1" x14ac:dyDescent="0.25"/>
    <row r="44" spans="1:3" s="36" customFormat="1" x14ac:dyDescent="0.25"/>
    <row r="45" spans="1:3" s="36" customFormat="1" x14ac:dyDescent="0.25"/>
    <row r="46" spans="1:3" s="36" customFormat="1" x14ac:dyDescent="0.25"/>
    <row r="47" spans="1:3" s="36" customFormat="1" x14ac:dyDescent="0.25"/>
    <row r="48" spans="1:3" s="36" customFormat="1" x14ac:dyDescent="0.25"/>
    <row r="49" s="36" customFormat="1" x14ac:dyDescent="0.25"/>
    <row r="50" s="36" customFormat="1" x14ac:dyDescent="0.25"/>
    <row r="51" s="36" customFormat="1" x14ac:dyDescent="0.25"/>
    <row r="52" s="36" customFormat="1" x14ac:dyDescent="0.25"/>
    <row r="53" s="36" customFormat="1" x14ac:dyDescent="0.25"/>
    <row r="54" s="36" customFormat="1" x14ac:dyDescent="0.25"/>
    <row r="55" s="36" customFormat="1" x14ac:dyDescent="0.25"/>
    <row r="56" s="36" customFormat="1" x14ac:dyDescent="0.25"/>
    <row r="57" s="36" customFormat="1" x14ac:dyDescent="0.25"/>
    <row r="58" s="36" customFormat="1" x14ac:dyDescent="0.25"/>
    <row r="59" s="36" customFormat="1" x14ac:dyDescent="0.25"/>
    <row r="60" s="36" customFormat="1" x14ac:dyDescent="0.25"/>
    <row r="61" s="36" customFormat="1" x14ac:dyDescent="0.25"/>
    <row r="62" s="36" customFormat="1" x14ac:dyDescent="0.25"/>
    <row r="63" s="36" customFormat="1" x14ac:dyDescent="0.25"/>
    <row r="64" s="36" customFormat="1" x14ac:dyDescent="0.25"/>
    <row r="65" s="36" customFormat="1" x14ac:dyDescent="0.25"/>
    <row r="66" s="36" customFormat="1" x14ac:dyDescent="0.25"/>
    <row r="67" s="36" customFormat="1" x14ac:dyDescent="0.25"/>
    <row r="68" s="36" customFormat="1" x14ac:dyDescent="0.25"/>
    <row r="69" s="36" customFormat="1" x14ac:dyDescent="0.25"/>
    <row r="70" s="36" customFormat="1" x14ac:dyDescent="0.25"/>
    <row r="71" s="36" customFormat="1" x14ac:dyDescent="0.25"/>
    <row r="72" s="36" customFormat="1" x14ac:dyDescent="0.25"/>
    <row r="73" s="36" customFormat="1" x14ac:dyDescent="0.25"/>
    <row r="74" s="36" customFormat="1" x14ac:dyDescent="0.25"/>
    <row r="75" s="36" customFormat="1" x14ac:dyDescent="0.25"/>
    <row r="76" s="36" customFormat="1" x14ac:dyDescent="0.25"/>
    <row r="77" s="36" customFormat="1" x14ac:dyDescent="0.25"/>
    <row r="78" s="36" customFormat="1" x14ac:dyDescent="0.25"/>
    <row r="79" s="36" customFormat="1" x14ac:dyDescent="0.25"/>
    <row r="80" s="36" customFormat="1" x14ac:dyDescent="0.25"/>
    <row r="81" s="36" customFormat="1" x14ac:dyDescent="0.25"/>
    <row r="82" s="36" customFormat="1" x14ac:dyDescent="0.25"/>
    <row r="83" s="36" customFormat="1" x14ac:dyDescent="0.25"/>
    <row r="84" s="36" customFormat="1" x14ac:dyDescent="0.25"/>
    <row r="85" s="36" customFormat="1" x14ac:dyDescent="0.25"/>
    <row r="86" s="36" customFormat="1" x14ac:dyDescent="0.25"/>
    <row r="87" s="36" customFormat="1" x14ac:dyDescent="0.25"/>
    <row r="88" s="36" customFormat="1" x14ac:dyDescent="0.25"/>
    <row r="89" s="36" customFormat="1" x14ac:dyDescent="0.25"/>
    <row r="90" s="36" customFormat="1" x14ac:dyDescent="0.25"/>
    <row r="91" s="36" customFormat="1" x14ac:dyDescent="0.25"/>
    <row r="92" s="36" customFormat="1" x14ac:dyDescent="0.25"/>
    <row r="93" s="36" customFormat="1" x14ac:dyDescent="0.25"/>
    <row r="94" s="36" customFormat="1" x14ac:dyDescent="0.25"/>
    <row r="95" s="36" customFormat="1" x14ac:dyDescent="0.25"/>
    <row r="96" s="36" customFormat="1" x14ac:dyDescent="0.25"/>
    <row r="97" s="36" customFormat="1" x14ac:dyDescent="0.25"/>
    <row r="98" s="36" customFormat="1" x14ac:dyDescent="0.25"/>
    <row r="99" s="36" customFormat="1" x14ac:dyDescent="0.25"/>
    <row r="100" s="36" customFormat="1" x14ac:dyDescent="0.25"/>
    <row r="101" s="36" customFormat="1" x14ac:dyDescent="0.25"/>
    <row r="102" s="36" customFormat="1" x14ac:dyDescent="0.25"/>
    <row r="103" s="36" customFormat="1" x14ac:dyDescent="0.25"/>
    <row r="104" s="36" customFormat="1" x14ac:dyDescent="0.25"/>
    <row r="105" s="36" customFormat="1" x14ac:dyDescent="0.25"/>
    <row r="106" s="36" customFormat="1" x14ac:dyDescent="0.25"/>
    <row r="107" s="36" customFormat="1" x14ac:dyDescent="0.25"/>
    <row r="108" s="36" customFormat="1" x14ac:dyDescent="0.25"/>
    <row r="109" s="36" customFormat="1" x14ac:dyDescent="0.25"/>
    <row r="110" s="36" customFormat="1" x14ac:dyDescent="0.25"/>
    <row r="111" s="36" customFormat="1" x14ac:dyDescent="0.25"/>
    <row r="112" s="36" customFormat="1" x14ac:dyDescent="0.25"/>
    <row r="113" s="36" customFormat="1" x14ac:dyDescent="0.25"/>
    <row r="114" s="36" customFormat="1" x14ac:dyDescent="0.25"/>
    <row r="115" s="36" customFormat="1" x14ac:dyDescent="0.25"/>
    <row r="116" s="36" customFormat="1" x14ac:dyDescent="0.25"/>
    <row r="117" s="36" customFormat="1" x14ac:dyDescent="0.25"/>
    <row r="118" s="36" customFormat="1" x14ac:dyDescent="0.25"/>
    <row r="119" s="36" customFormat="1" x14ac:dyDescent="0.25"/>
    <row r="120" s="36" customFormat="1" x14ac:dyDescent="0.25"/>
    <row r="121" s="36" customFormat="1" x14ac:dyDescent="0.25"/>
    <row r="122" s="36" customFormat="1" x14ac:dyDescent="0.25"/>
    <row r="123" s="36" customFormat="1" x14ac:dyDescent="0.25"/>
    <row r="124" s="36" customFormat="1" x14ac:dyDescent="0.25"/>
    <row r="125" s="36" customFormat="1" x14ac:dyDescent="0.25"/>
    <row r="126" s="36" customFormat="1" x14ac:dyDescent="0.25"/>
    <row r="127" s="36" customFormat="1" x14ac:dyDescent="0.25"/>
    <row r="128" s="36" customFormat="1" x14ac:dyDescent="0.25"/>
    <row r="129" s="36" customFormat="1" x14ac:dyDescent="0.25"/>
    <row r="130" s="36" customFormat="1" x14ac:dyDescent="0.25"/>
    <row r="131" s="36" customFormat="1" x14ac:dyDescent="0.25"/>
    <row r="132" s="36" customFormat="1" x14ac:dyDescent="0.25"/>
    <row r="133" s="36" customFormat="1" x14ac:dyDescent="0.25"/>
    <row r="134" s="36" customFormat="1" x14ac:dyDescent="0.25"/>
    <row r="135" s="36" customFormat="1" x14ac:dyDescent="0.25"/>
    <row r="136" s="36" customFormat="1" x14ac:dyDescent="0.25"/>
    <row r="137" s="36" customFormat="1" x14ac:dyDescent="0.25"/>
    <row r="138" s="36" customFormat="1" x14ac:dyDescent="0.25"/>
    <row r="139" s="36" customFormat="1" x14ac:dyDescent="0.25"/>
    <row r="140" s="36" customFormat="1" x14ac:dyDescent="0.25"/>
    <row r="141" s="36" customFormat="1" x14ac:dyDescent="0.25"/>
    <row r="142" s="36" customFormat="1" x14ac:dyDescent="0.25"/>
    <row r="143" s="36" customFormat="1" x14ac:dyDescent="0.25"/>
    <row r="144" s="36" customFormat="1" x14ac:dyDescent="0.25"/>
    <row r="145" s="36" customFormat="1" x14ac:dyDescent="0.25"/>
    <row r="146" s="36" customFormat="1" x14ac:dyDescent="0.25"/>
    <row r="147" s="36" customFormat="1" x14ac:dyDescent="0.25"/>
    <row r="148" s="36" customFormat="1" x14ac:dyDescent="0.25"/>
    <row r="149" s="36" customFormat="1" x14ac:dyDescent="0.25"/>
    <row r="150" s="36" customFormat="1" x14ac:dyDescent="0.25"/>
    <row r="151" s="36" customFormat="1" x14ac:dyDescent="0.25"/>
    <row r="152" s="36" customFormat="1" x14ac:dyDescent="0.25"/>
    <row r="153" s="36" customFormat="1" x14ac:dyDescent="0.25"/>
    <row r="154" s="36" customFormat="1" x14ac:dyDescent="0.25"/>
    <row r="155" s="36" customFormat="1" x14ac:dyDescent="0.25"/>
    <row r="156" s="36" customFormat="1" x14ac:dyDescent="0.25"/>
    <row r="157" s="36" customFormat="1" x14ac:dyDescent="0.25"/>
    <row r="158" s="36" customFormat="1" x14ac:dyDescent="0.25"/>
    <row r="159" s="36" customFormat="1" x14ac:dyDescent="0.25"/>
    <row r="160" s="36" customFormat="1" x14ac:dyDescent="0.25"/>
    <row r="161" s="36" customFormat="1" x14ac:dyDescent="0.25"/>
    <row r="162" s="36" customFormat="1" x14ac:dyDescent="0.25"/>
    <row r="163" s="36" customFormat="1" x14ac:dyDescent="0.25"/>
    <row r="164" s="36" customFormat="1" x14ac:dyDescent="0.25"/>
    <row r="165" s="36" customFormat="1" x14ac:dyDescent="0.25"/>
    <row r="166" s="36" customFormat="1" x14ac:dyDescent="0.25"/>
    <row r="167" s="36" customFormat="1" x14ac:dyDescent="0.25"/>
    <row r="168" s="36" customFormat="1" x14ac:dyDescent="0.25"/>
    <row r="169" s="36" customFormat="1" x14ac:dyDescent="0.25"/>
    <row r="170" s="36" customFormat="1" x14ac:dyDescent="0.25"/>
    <row r="171" s="36" customFormat="1" x14ac:dyDescent="0.25"/>
    <row r="172" s="36" customFormat="1" x14ac:dyDescent="0.25"/>
    <row r="173" s="36" customFormat="1" x14ac:dyDescent="0.25"/>
    <row r="174" s="36" customFormat="1" x14ac:dyDescent="0.25"/>
    <row r="175" s="36" customFormat="1" x14ac:dyDescent="0.25"/>
    <row r="176" s="36" customFormat="1" x14ac:dyDescent="0.25"/>
    <row r="177" s="36" customFormat="1" x14ac:dyDescent="0.25"/>
    <row r="178" s="36" customFormat="1" x14ac:dyDescent="0.25"/>
    <row r="179" s="36" customFormat="1" x14ac:dyDescent="0.25"/>
    <row r="180" s="36" customFormat="1" x14ac:dyDescent="0.25"/>
    <row r="181" s="36" customFormat="1" x14ac:dyDescent="0.25"/>
    <row r="182" s="36" customFormat="1" x14ac:dyDescent="0.25"/>
    <row r="183" s="36" customFormat="1" x14ac:dyDescent="0.25"/>
    <row r="184" s="36" customFormat="1" x14ac:dyDescent="0.25"/>
    <row r="185" s="36" customFormat="1" x14ac:dyDescent="0.25"/>
    <row r="186" s="36" customFormat="1" x14ac:dyDescent="0.25"/>
    <row r="187" s="36" customFormat="1" x14ac:dyDescent="0.25"/>
    <row r="188" s="36" customFormat="1" x14ac:dyDescent="0.25"/>
    <row r="189" s="36" customFormat="1" x14ac:dyDescent="0.25"/>
    <row r="190" s="36" customFormat="1" x14ac:dyDescent="0.25"/>
    <row r="191" s="36" customFormat="1" x14ac:dyDescent="0.25"/>
    <row r="192" s="36" customFormat="1" x14ac:dyDescent="0.25"/>
    <row r="193" s="36" customFormat="1" x14ac:dyDescent="0.25"/>
    <row r="194" s="36" customFormat="1" x14ac:dyDescent="0.25"/>
    <row r="195" s="36" customFormat="1" x14ac:dyDescent="0.25"/>
    <row r="196" s="36" customFormat="1" x14ac:dyDescent="0.25"/>
    <row r="197" s="36" customFormat="1" x14ac:dyDescent="0.25"/>
    <row r="198" s="36" customFormat="1" x14ac:dyDescent="0.25"/>
    <row r="199" s="36" customFormat="1" x14ac:dyDescent="0.25"/>
    <row r="200" s="36" customFormat="1" x14ac:dyDescent="0.25"/>
    <row r="201" s="36" customFormat="1" x14ac:dyDescent="0.25"/>
    <row r="202" s="36" customFormat="1" x14ac:dyDescent="0.25"/>
    <row r="203" s="36" customFormat="1" x14ac:dyDescent="0.25"/>
    <row r="204" s="36" customFormat="1" x14ac:dyDescent="0.25"/>
    <row r="205" s="36" customFormat="1" x14ac:dyDescent="0.25"/>
    <row r="206" s="36" customFormat="1" x14ac:dyDescent="0.25"/>
    <row r="207" s="36" customFormat="1" x14ac:dyDescent="0.25"/>
    <row r="208" s="36" customFormat="1" x14ac:dyDescent="0.25"/>
    <row r="209" s="36" customFormat="1" x14ac:dyDescent="0.25"/>
    <row r="210" s="36" customFormat="1" x14ac:dyDescent="0.25"/>
    <row r="211" s="36" customFormat="1" x14ac:dyDescent="0.25"/>
    <row r="212" s="36" customFormat="1" x14ac:dyDescent="0.25"/>
    <row r="213" s="36" customFormat="1" x14ac:dyDescent="0.25"/>
    <row r="214" s="36" customFormat="1" x14ac:dyDescent="0.25"/>
    <row r="215" s="36" customFormat="1" x14ac:dyDescent="0.25"/>
    <row r="216" s="36" customFormat="1" x14ac:dyDescent="0.25"/>
    <row r="217" s="36" customFormat="1" x14ac:dyDescent="0.25"/>
    <row r="218" s="36" customFormat="1" x14ac:dyDescent="0.25"/>
    <row r="219" s="36" customFormat="1" x14ac:dyDescent="0.25"/>
    <row r="220" s="36" customFormat="1" x14ac:dyDescent="0.25"/>
    <row r="221" s="36" customFormat="1" x14ac:dyDescent="0.25"/>
    <row r="222" s="36" customFormat="1" x14ac:dyDescent="0.25"/>
    <row r="223" s="36" customFormat="1" x14ac:dyDescent="0.25"/>
    <row r="224" s="36" customFormat="1" x14ac:dyDescent="0.25"/>
    <row r="225" spans="1:3" s="36" customFormat="1" x14ac:dyDescent="0.25"/>
    <row r="226" spans="1:3" s="36" customFormat="1" x14ac:dyDescent="0.25"/>
    <row r="227" spans="1:3" s="36" customFormat="1" x14ac:dyDescent="0.25"/>
    <row r="228" spans="1:3" s="36" customFormat="1" x14ac:dyDescent="0.25"/>
    <row r="229" spans="1:3" s="36" customFormat="1" x14ac:dyDescent="0.25"/>
    <row r="230" spans="1:3" s="36" customFormat="1" x14ac:dyDescent="0.25"/>
    <row r="231" spans="1:3" s="36" customFormat="1" x14ac:dyDescent="0.25"/>
    <row r="232" spans="1:3" s="36" customFormat="1" x14ac:dyDescent="0.25"/>
    <row r="233" spans="1:3" s="36" customFormat="1" x14ac:dyDescent="0.25"/>
    <row r="234" spans="1:3" s="36" customFormat="1" x14ac:dyDescent="0.25"/>
    <row r="235" spans="1:3" s="36" customFormat="1" x14ac:dyDescent="0.25"/>
    <row r="236" spans="1:3" s="36" customFormat="1" x14ac:dyDescent="0.25"/>
    <row r="237" spans="1:3" s="36" customFormat="1" x14ac:dyDescent="0.25"/>
    <row r="238" spans="1:3" s="36" customFormat="1" x14ac:dyDescent="0.25"/>
    <row r="239" spans="1:3" x14ac:dyDescent="0.25">
      <c r="A239" s="37"/>
      <c r="B239" s="37"/>
      <c r="C239" s="37"/>
    </row>
    <row r="240" spans="1:3" x14ac:dyDescent="0.25">
      <c r="A240" s="26"/>
      <c r="B240" s="26"/>
      <c r="C240" s="26"/>
    </row>
    <row r="241" spans="1:3" x14ac:dyDescent="0.25">
      <c r="A241" s="26"/>
      <c r="B241" s="26"/>
      <c r="C241" s="26"/>
    </row>
    <row r="242" spans="1:3" x14ac:dyDescent="0.25">
      <c r="A242" s="26"/>
      <c r="B242" s="26"/>
      <c r="C242" s="26"/>
    </row>
    <row r="243" spans="1:3" x14ac:dyDescent="0.25">
      <c r="A243" s="26"/>
      <c r="B243" s="26"/>
      <c r="C243" s="26"/>
    </row>
    <row r="244" spans="1:3" x14ac:dyDescent="0.25">
      <c r="A244" s="26"/>
      <c r="B244" s="26"/>
      <c r="C244" s="26"/>
    </row>
    <row r="245" spans="1:3" x14ac:dyDescent="0.25">
      <c r="A245" s="26"/>
      <c r="B245" s="26"/>
      <c r="C245" s="26"/>
    </row>
    <row r="246" spans="1:3" x14ac:dyDescent="0.25">
      <c r="A246" s="26"/>
      <c r="B246" s="26"/>
      <c r="C246" s="26"/>
    </row>
    <row r="247" spans="1:3" x14ac:dyDescent="0.25">
      <c r="A247" s="26"/>
      <c r="B247" s="26"/>
      <c r="C247" s="26"/>
    </row>
    <row r="248" spans="1:3" x14ac:dyDescent="0.25">
      <c r="A248" s="26"/>
      <c r="B248" s="26"/>
      <c r="C248" s="26"/>
    </row>
    <row r="249" spans="1:3" x14ac:dyDescent="0.25">
      <c r="A249" s="26"/>
      <c r="B249" s="26"/>
      <c r="C249" s="26"/>
    </row>
    <row r="250" spans="1:3" x14ac:dyDescent="0.25">
      <c r="A250" s="26"/>
      <c r="B250" s="26"/>
      <c r="C250" s="26"/>
    </row>
    <row r="251" spans="1:3" x14ac:dyDescent="0.25">
      <c r="A251" s="26"/>
      <c r="B251" s="26"/>
      <c r="C251" s="26"/>
    </row>
    <row r="252" spans="1:3" x14ac:dyDescent="0.25">
      <c r="A252" s="26"/>
      <c r="B252" s="26"/>
      <c r="C252" s="26"/>
    </row>
    <row r="253" spans="1:3" x14ac:dyDescent="0.25">
      <c r="A253" s="26"/>
      <c r="B253" s="26"/>
      <c r="C253" s="26"/>
    </row>
    <row r="254" spans="1:3" x14ac:dyDescent="0.25">
      <c r="A254" s="26"/>
      <c r="B254" s="26"/>
      <c r="C254" s="26"/>
    </row>
    <row r="255" spans="1:3" x14ac:dyDescent="0.25">
      <c r="A255" s="26"/>
      <c r="B255" s="26"/>
      <c r="C255" s="26"/>
    </row>
    <row r="256" spans="1:3" x14ac:dyDescent="0.25">
      <c r="A256" s="26"/>
      <c r="B256" s="26"/>
      <c r="C256" s="26"/>
    </row>
    <row r="257" spans="1:3" x14ac:dyDescent="0.25">
      <c r="A257" s="26"/>
      <c r="B257" s="26"/>
      <c r="C257" s="26"/>
    </row>
    <row r="258" spans="1:3" x14ac:dyDescent="0.25">
      <c r="A258" s="26"/>
      <c r="B258" s="26"/>
      <c r="C258" s="26"/>
    </row>
    <row r="259" spans="1:3" x14ac:dyDescent="0.25">
      <c r="A259" s="26"/>
      <c r="B259" s="26"/>
      <c r="C259" s="26"/>
    </row>
    <row r="260" spans="1:3" x14ac:dyDescent="0.25">
      <c r="A260" s="26"/>
      <c r="B260" s="26"/>
      <c r="C260" s="26"/>
    </row>
    <row r="261" spans="1:3" x14ac:dyDescent="0.25">
      <c r="A261" s="26"/>
      <c r="B261" s="26"/>
      <c r="C261" s="26"/>
    </row>
    <row r="262" spans="1:3" x14ac:dyDescent="0.25">
      <c r="A262" s="26"/>
      <c r="B262" s="26"/>
      <c r="C262" s="26"/>
    </row>
    <row r="263" spans="1:3" x14ac:dyDescent="0.25">
      <c r="A263" s="26"/>
      <c r="B263" s="26"/>
      <c r="C263" s="26"/>
    </row>
    <row r="264" spans="1:3" x14ac:dyDescent="0.25">
      <c r="A264" s="26"/>
      <c r="B264" s="26"/>
      <c r="C264" s="26"/>
    </row>
    <row r="265" spans="1:3" x14ac:dyDescent="0.25">
      <c r="A265" s="26"/>
      <c r="B265" s="26"/>
      <c r="C265" s="26"/>
    </row>
    <row r="266" spans="1:3" x14ac:dyDescent="0.25">
      <c r="A266" s="26"/>
      <c r="B266" s="26"/>
      <c r="C266" s="26"/>
    </row>
    <row r="267" spans="1:3" x14ac:dyDescent="0.25">
      <c r="A267" s="26"/>
      <c r="B267" s="26"/>
      <c r="C267" s="26"/>
    </row>
    <row r="268" spans="1:3" x14ac:dyDescent="0.25">
      <c r="A268" s="26"/>
      <c r="B268" s="26"/>
      <c r="C268" s="26"/>
    </row>
    <row r="269" spans="1:3" x14ac:dyDescent="0.25">
      <c r="A269" s="26"/>
      <c r="B269" s="26"/>
      <c r="C269" s="26"/>
    </row>
    <row r="270" spans="1:3" x14ac:dyDescent="0.25">
      <c r="A270" s="26"/>
      <c r="B270" s="26"/>
      <c r="C270" s="26"/>
    </row>
    <row r="271" spans="1:3" x14ac:dyDescent="0.25">
      <c r="A271" s="26"/>
      <c r="B271" s="26"/>
      <c r="C271" s="26"/>
    </row>
    <row r="272" spans="1:3" x14ac:dyDescent="0.25">
      <c r="A272" s="26"/>
      <c r="B272" s="26"/>
      <c r="C272" s="26"/>
    </row>
    <row r="273" spans="1:3" x14ac:dyDescent="0.25">
      <c r="A273" s="26"/>
      <c r="B273" s="26"/>
      <c r="C273" s="26"/>
    </row>
    <row r="274" spans="1:3" x14ac:dyDescent="0.25">
      <c r="A274" s="26"/>
      <c r="B274" s="26"/>
      <c r="C274" s="26"/>
    </row>
    <row r="275" spans="1:3" x14ac:dyDescent="0.25">
      <c r="A275" s="26"/>
      <c r="B275" s="26"/>
      <c r="C275" s="26"/>
    </row>
    <row r="276" spans="1:3" x14ac:dyDescent="0.25">
      <c r="A276" s="26"/>
      <c r="B276" s="26"/>
      <c r="C276" s="26"/>
    </row>
    <row r="277" spans="1:3" x14ac:dyDescent="0.25">
      <c r="A277" s="26"/>
      <c r="B277" s="26"/>
      <c r="C277" s="26"/>
    </row>
    <row r="278" spans="1:3" x14ac:dyDescent="0.25">
      <c r="A278" s="26"/>
      <c r="B278" s="26"/>
      <c r="C278" s="26"/>
    </row>
    <row r="279" spans="1:3" x14ac:dyDescent="0.25">
      <c r="A279" s="26"/>
      <c r="B279" s="26"/>
      <c r="C279" s="26"/>
    </row>
    <row r="280" spans="1:3" x14ac:dyDescent="0.25">
      <c r="A280" s="26"/>
      <c r="B280" s="26"/>
      <c r="C280" s="26"/>
    </row>
    <row r="281" spans="1:3" x14ac:dyDescent="0.25">
      <c r="A281" s="26"/>
      <c r="B281" s="26"/>
      <c r="C281" s="26"/>
    </row>
    <row r="282" spans="1:3" x14ac:dyDescent="0.25">
      <c r="A282" s="26"/>
      <c r="B282" s="26"/>
      <c r="C282" s="26"/>
    </row>
    <row r="283" spans="1:3" x14ac:dyDescent="0.25">
      <c r="A283" s="26"/>
      <c r="B283" s="26"/>
      <c r="C283" s="26"/>
    </row>
    <row r="284" spans="1:3" x14ac:dyDescent="0.25">
      <c r="A284" s="26"/>
      <c r="B284" s="26"/>
      <c r="C284" s="26"/>
    </row>
    <row r="285" spans="1:3" x14ac:dyDescent="0.25">
      <c r="A285" s="26"/>
      <c r="B285" s="26"/>
      <c r="C285" s="26"/>
    </row>
    <row r="286" spans="1:3" x14ac:dyDescent="0.25">
      <c r="A286" s="26"/>
      <c r="B286" s="26"/>
      <c r="C286" s="26"/>
    </row>
    <row r="287" spans="1:3" x14ac:dyDescent="0.25">
      <c r="A287" s="26"/>
      <c r="B287" s="26"/>
      <c r="C287" s="26"/>
    </row>
    <row r="288" spans="1:3" x14ac:dyDescent="0.25">
      <c r="A288" s="26"/>
      <c r="B288" s="26"/>
      <c r="C288" s="26"/>
    </row>
    <row r="289" spans="1:3" x14ac:dyDescent="0.25">
      <c r="A289" s="26"/>
      <c r="B289" s="26"/>
      <c r="C289" s="26"/>
    </row>
    <row r="290" spans="1:3" x14ac:dyDescent="0.25">
      <c r="A290" s="26"/>
      <c r="B290" s="26"/>
      <c r="C290" s="26"/>
    </row>
    <row r="291" spans="1:3" x14ac:dyDescent="0.25">
      <c r="A291" s="26"/>
      <c r="B291" s="26"/>
      <c r="C291" s="26"/>
    </row>
    <row r="292" spans="1:3" x14ac:dyDescent="0.25">
      <c r="A292" s="26"/>
      <c r="B292" s="26"/>
      <c r="C292" s="26"/>
    </row>
    <row r="293" spans="1:3" x14ac:dyDescent="0.25">
      <c r="A293" s="26"/>
      <c r="B293" s="26"/>
      <c r="C293" s="26"/>
    </row>
    <row r="294" spans="1:3" x14ac:dyDescent="0.25">
      <c r="A294" s="26"/>
      <c r="B294" s="26"/>
      <c r="C294" s="26"/>
    </row>
    <row r="295" spans="1:3" x14ac:dyDescent="0.25">
      <c r="A295" s="26"/>
      <c r="B295" s="26"/>
      <c r="C295" s="26"/>
    </row>
    <row r="296" spans="1:3" x14ac:dyDescent="0.25">
      <c r="A296" s="26"/>
      <c r="B296" s="26"/>
      <c r="C296" s="26"/>
    </row>
    <row r="297" spans="1:3" x14ac:dyDescent="0.25">
      <c r="A297" s="26"/>
      <c r="B297" s="26"/>
      <c r="C297" s="26"/>
    </row>
    <row r="298" spans="1:3" x14ac:dyDescent="0.25">
      <c r="A298" s="26"/>
      <c r="B298" s="26"/>
      <c r="C298" s="26"/>
    </row>
    <row r="299" spans="1:3" x14ac:dyDescent="0.25">
      <c r="A299" s="26"/>
      <c r="B299" s="26"/>
      <c r="C299" s="26"/>
    </row>
    <row r="300" spans="1:3" x14ac:dyDescent="0.25">
      <c r="A300" s="26"/>
      <c r="B300" s="26"/>
      <c r="C300" s="26"/>
    </row>
    <row r="301" spans="1:3" x14ac:dyDescent="0.25">
      <c r="A301" s="26"/>
      <c r="B301" s="26"/>
      <c r="C301" s="26"/>
    </row>
    <row r="302" spans="1:3" x14ac:dyDescent="0.25">
      <c r="A302" s="26"/>
      <c r="B302" s="26"/>
      <c r="C302" s="26"/>
    </row>
    <row r="303" spans="1:3" x14ac:dyDescent="0.25">
      <c r="A303" s="26"/>
      <c r="B303" s="26"/>
      <c r="C303" s="26"/>
    </row>
    <row r="304" spans="1:3" x14ac:dyDescent="0.25">
      <c r="A304" s="26"/>
      <c r="B304" s="26"/>
      <c r="C304" s="26"/>
    </row>
    <row r="305" spans="1:3" x14ac:dyDescent="0.25">
      <c r="A305" s="26"/>
      <c r="B305" s="26"/>
      <c r="C305" s="26"/>
    </row>
    <row r="306" spans="1:3" x14ac:dyDescent="0.25">
      <c r="A306" s="26"/>
      <c r="B306" s="26"/>
      <c r="C306" s="26"/>
    </row>
    <row r="307" spans="1:3" x14ac:dyDescent="0.25">
      <c r="A307" s="26"/>
      <c r="B307" s="26"/>
      <c r="C307" s="26"/>
    </row>
    <row r="308" spans="1:3" x14ac:dyDescent="0.25">
      <c r="A308" s="26"/>
      <c r="B308" s="26"/>
      <c r="C308" s="26"/>
    </row>
    <row r="309" spans="1:3" x14ac:dyDescent="0.25">
      <c r="A309" s="26"/>
      <c r="B309" s="26"/>
      <c r="C309" s="26"/>
    </row>
    <row r="310" spans="1:3" x14ac:dyDescent="0.25">
      <c r="A310" s="26"/>
      <c r="B310" s="26"/>
      <c r="C310" s="26"/>
    </row>
    <row r="311" spans="1:3" x14ac:dyDescent="0.25">
      <c r="A311" s="26"/>
      <c r="B311" s="26"/>
      <c r="C311" s="26"/>
    </row>
    <row r="312" spans="1:3" x14ac:dyDescent="0.25">
      <c r="A312" s="26"/>
      <c r="B312" s="26"/>
      <c r="C312" s="26"/>
    </row>
    <row r="313" spans="1:3" x14ac:dyDescent="0.25">
      <c r="A313" s="26"/>
      <c r="B313" s="26"/>
      <c r="C313" s="26"/>
    </row>
    <row r="314" spans="1:3" x14ac:dyDescent="0.25">
      <c r="A314" s="26"/>
      <c r="B314" s="26"/>
      <c r="C314" s="26"/>
    </row>
    <row r="315" spans="1:3" x14ac:dyDescent="0.25">
      <c r="A315" s="26"/>
      <c r="B315" s="26"/>
      <c r="C315" s="26"/>
    </row>
    <row r="316" spans="1:3" x14ac:dyDescent="0.25">
      <c r="A316" s="26"/>
      <c r="B316" s="26"/>
      <c r="C316" s="26"/>
    </row>
    <row r="317" spans="1:3" x14ac:dyDescent="0.25">
      <c r="A317" s="26"/>
      <c r="B317" s="26"/>
      <c r="C317" s="26"/>
    </row>
    <row r="318" spans="1:3" x14ac:dyDescent="0.25">
      <c r="A318" s="26"/>
      <c r="B318" s="26"/>
      <c r="C318" s="26"/>
    </row>
    <row r="319" spans="1:3" x14ac:dyDescent="0.25">
      <c r="A319" s="26"/>
      <c r="B319" s="26"/>
      <c r="C319" s="26"/>
    </row>
    <row r="320" spans="1:3" x14ac:dyDescent="0.25">
      <c r="A320" s="26"/>
      <c r="B320" s="26"/>
      <c r="C320" s="26"/>
    </row>
    <row r="321" spans="1:3" x14ac:dyDescent="0.25">
      <c r="A321" s="26"/>
      <c r="B321" s="26"/>
      <c r="C321" s="26"/>
    </row>
    <row r="322" spans="1:3" x14ac:dyDescent="0.25">
      <c r="A322" s="26"/>
      <c r="B322" s="26"/>
      <c r="C322" s="26"/>
    </row>
    <row r="323" spans="1:3" x14ac:dyDescent="0.25">
      <c r="A323" s="26"/>
      <c r="B323" s="26"/>
      <c r="C323" s="26"/>
    </row>
    <row r="324" spans="1:3" x14ac:dyDescent="0.25">
      <c r="A324" s="26"/>
      <c r="B324" s="26"/>
      <c r="C324" s="26"/>
    </row>
    <row r="325" spans="1:3" x14ac:dyDescent="0.25">
      <c r="A325" s="26"/>
      <c r="B325" s="26"/>
      <c r="C325" s="26"/>
    </row>
    <row r="326" spans="1:3" x14ac:dyDescent="0.25">
      <c r="A326" s="26"/>
      <c r="B326" s="26"/>
      <c r="C326" s="26"/>
    </row>
    <row r="327" spans="1:3" x14ac:dyDescent="0.25">
      <c r="A327" s="26"/>
      <c r="B327" s="26"/>
      <c r="C327" s="26"/>
    </row>
    <row r="328" spans="1:3" x14ac:dyDescent="0.25">
      <c r="A328" s="26"/>
      <c r="B328" s="26"/>
      <c r="C328" s="26"/>
    </row>
    <row r="329" spans="1:3" x14ac:dyDescent="0.25">
      <c r="A329" s="26"/>
      <c r="B329" s="26"/>
      <c r="C329" s="26"/>
    </row>
    <row r="330" spans="1:3" x14ac:dyDescent="0.25">
      <c r="A330" s="26"/>
      <c r="B330" s="26"/>
      <c r="C330" s="26"/>
    </row>
    <row r="331" spans="1:3" x14ac:dyDescent="0.25">
      <c r="A331" s="26"/>
      <c r="B331" s="26"/>
      <c r="C331" s="26"/>
    </row>
    <row r="332" spans="1:3" x14ac:dyDescent="0.25">
      <c r="A332" s="26"/>
      <c r="B332" s="26"/>
      <c r="C332" s="26"/>
    </row>
    <row r="333" spans="1:3" x14ac:dyDescent="0.25">
      <c r="A333" s="26"/>
      <c r="B333" s="26"/>
      <c r="C333" s="26"/>
    </row>
    <row r="334" spans="1:3" x14ac:dyDescent="0.25">
      <c r="A334" s="26"/>
      <c r="B334" s="26"/>
      <c r="C334" s="26"/>
    </row>
    <row r="335" spans="1:3" x14ac:dyDescent="0.25">
      <c r="A335" s="26"/>
      <c r="B335" s="26"/>
      <c r="C335" s="26"/>
    </row>
    <row r="336" spans="1:3" x14ac:dyDescent="0.25">
      <c r="A336" s="26"/>
      <c r="B336" s="26"/>
      <c r="C336" s="26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39"/>
  <sheetViews>
    <sheetView topLeftCell="A20" zoomScale="69" zoomScaleNormal="69" workbookViewId="0">
      <selection activeCell="E38" sqref="E38"/>
    </sheetView>
  </sheetViews>
  <sheetFormatPr defaultColWidth="8.796875" defaultRowHeight="18.75" x14ac:dyDescent="0.3"/>
  <cols>
    <col min="1" max="1" width="37" style="7" bestFit="1" customWidth="1"/>
    <col min="2" max="6" width="18.296875" style="7" bestFit="1" customWidth="1"/>
    <col min="7" max="16384" width="8.796875" style="7"/>
  </cols>
  <sheetData>
    <row r="3" spans="1:6" x14ac:dyDescent="0.3">
      <c r="A3" s="2"/>
      <c r="B3" s="1" t="s">
        <v>47</v>
      </c>
      <c r="C3" s="1" t="s">
        <v>46</v>
      </c>
      <c r="D3" s="1" t="s">
        <v>45</v>
      </c>
      <c r="E3" s="1" t="s">
        <v>44</v>
      </c>
      <c r="F3" s="1" t="s">
        <v>31</v>
      </c>
    </row>
    <row r="4" spans="1:6" x14ac:dyDescent="0.3">
      <c r="A4" s="2" t="s">
        <v>30</v>
      </c>
      <c r="B4" s="1" t="s">
        <v>0</v>
      </c>
      <c r="C4" s="1" t="s">
        <v>0</v>
      </c>
      <c r="D4" s="1" t="s">
        <v>0</v>
      </c>
      <c r="E4" s="1" t="s">
        <v>0</v>
      </c>
      <c r="F4" s="1" t="s">
        <v>0</v>
      </c>
    </row>
    <row r="5" spans="1:6" x14ac:dyDescent="0.3">
      <c r="A5" s="3" t="s">
        <v>1</v>
      </c>
      <c r="B5" s="4">
        <v>402686253.99000001</v>
      </c>
      <c r="C5" s="4">
        <v>373329101.47999996</v>
      </c>
      <c r="D5" s="8">
        <v>636993573.59000015</v>
      </c>
      <c r="E5" s="8">
        <v>406561476.87999988</v>
      </c>
      <c r="F5" s="8">
        <f t="shared" ref="F5:F35" si="0">SUM(B5:E5)</f>
        <v>1819570405.9400001</v>
      </c>
    </row>
    <row r="6" spans="1:6" x14ac:dyDescent="0.3">
      <c r="A6" s="3" t="s">
        <v>2</v>
      </c>
      <c r="B6" s="4">
        <v>299718891.57999998</v>
      </c>
      <c r="C6" s="4">
        <v>157945350.75999996</v>
      </c>
      <c r="D6" s="8">
        <v>211728163.91</v>
      </c>
      <c r="E6" s="8">
        <v>245189430.09000003</v>
      </c>
      <c r="F6" s="8">
        <f t="shared" si="0"/>
        <v>914581836.33999991</v>
      </c>
    </row>
    <row r="7" spans="1:6" x14ac:dyDescent="0.3">
      <c r="A7" s="3" t="s">
        <v>3</v>
      </c>
      <c r="B7" s="4">
        <v>7218047402.0600004</v>
      </c>
      <c r="C7" s="4">
        <v>4909947885.9300003</v>
      </c>
      <c r="D7" s="8">
        <v>6305573725.8099985</v>
      </c>
      <c r="E7" s="8">
        <v>4629846247.5399933</v>
      </c>
      <c r="F7" s="8">
        <f t="shared" si="0"/>
        <v>23063415261.339993</v>
      </c>
    </row>
    <row r="8" spans="1:6" x14ac:dyDescent="0.3">
      <c r="A8" s="3" t="s">
        <v>4</v>
      </c>
      <c r="B8" s="4">
        <v>7864607682.4199991</v>
      </c>
      <c r="C8" s="4">
        <v>7785013393.2499962</v>
      </c>
      <c r="D8" s="8">
        <v>6565898865.25</v>
      </c>
      <c r="E8" s="8">
        <v>7766125668.1300011</v>
      </c>
      <c r="F8" s="8">
        <f t="shared" si="0"/>
        <v>29981645609.049995</v>
      </c>
    </row>
    <row r="9" spans="1:6" x14ac:dyDescent="0.3">
      <c r="A9" s="3" t="s">
        <v>5</v>
      </c>
      <c r="B9" s="4">
        <v>2526605157.3299994</v>
      </c>
      <c r="C9" s="4">
        <v>2310704401.6400013</v>
      </c>
      <c r="D9" s="8">
        <v>1829957551.3999991</v>
      </c>
      <c r="E9" s="8">
        <v>1486469995.6200016</v>
      </c>
      <c r="F9" s="8">
        <f t="shared" si="0"/>
        <v>8153737105.9900026</v>
      </c>
    </row>
    <row r="10" spans="1:6" x14ac:dyDescent="0.3">
      <c r="A10" s="3" t="s">
        <v>6</v>
      </c>
      <c r="B10" s="4">
        <v>244169431.05000001</v>
      </c>
      <c r="C10" s="4">
        <v>171845920.9900001</v>
      </c>
      <c r="D10" s="8">
        <v>250118721.03999981</v>
      </c>
      <c r="E10" s="8">
        <v>291064312.54999995</v>
      </c>
      <c r="F10" s="8">
        <f t="shared" si="0"/>
        <v>957198385.62999988</v>
      </c>
    </row>
    <row r="11" spans="1:6" x14ac:dyDescent="0.3">
      <c r="A11" s="3" t="s">
        <v>7</v>
      </c>
      <c r="B11" s="4">
        <v>9625752498.5400047</v>
      </c>
      <c r="C11" s="4">
        <v>10087885825.949999</v>
      </c>
      <c r="D11" s="8">
        <v>9120127723.7599983</v>
      </c>
      <c r="E11" s="8">
        <v>10942942764.809958</v>
      </c>
      <c r="F11" s="8">
        <f t="shared" si="0"/>
        <v>39776708813.059959</v>
      </c>
    </row>
    <row r="12" spans="1:6" x14ac:dyDescent="0.3">
      <c r="A12" s="3" t="s">
        <v>8</v>
      </c>
      <c r="B12" s="4">
        <v>1033961232.28</v>
      </c>
      <c r="C12" s="4">
        <v>1296579854.9699998</v>
      </c>
      <c r="D12" s="8">
        <v>1050592645.3399999</v>
      </c>
      <c r="E12" s="8">
        <v>974543962.53999984</v>
      </c>
      <c r="F12" s="8">
        <f t="shared" si="0"/>
        <v>4355677695.1300001</v>
      </c>
    </row>
    <row r="13" spans="1:6" x14ac:dyDescent="0.3">
      <c r="A13" s="3" t="s">
        <v>9</v>
      </c>
      <c r="B13" s="4">
        <v>13616570341.990011</v>
      </c>
      <c r="C13" s="4">
        <v>11399574569.459984</v>
      </c>
      <c r="D13" s="8">
        <v>9205196702.7700253</v>
      </c>
      <c r="E13" s="8">
        <v>8085940731.9700375</v>
      </c>
      <c r="F13" s="8">
        <f t="shared" si="0"/>
        <v>42307282346.190063</v>
      </c>
    </row>
    <row r="14" spans="1:6" x14ac:dyDescent="0.3">
      <c r="A14" s="3" t="s">
        <v>10</v>
      </c>
      <c r="B14" s="4">
        <v>852252008.93000007</v>
      </c>
      <c r="C14" s="4">
        <v>856717930.9200002</v>
      </c>
      <c r="D14" s="8">
        <v>729622638.76000011</v>
      </c>
      <c r="E14" s="8">
        <v>861408339.11999989</v>
      </c>
      <c r="F14" s="8">
        <f t="shared" si="0"/>
        <v>3300000917.7300005</v>
      </c>
    </row>
    <row r="15" spans="1:6" x14ac:dyDescent="0.3">
      <c r="A15" s="3" t="s">
        <v>11</v>
      </c>
      <c r="B15" s="4">
        <v>1043624522.4900004</v>
      </c>
      <c r="C15" s="4">
        <v>893180041.22999978</v>
      </c>
      <c r="D15" s="8">
        <v>922163462.62000072</v>
      </c>
      <c r="E15" s="8">
        <v>1050537616.3099998</v>
      </c>
      <c r="F15" s="8">
        <f t="shared" si="0"/>
        <v>3909505642.650001</v>
      </c>
    </row>
    <row r="16" spans="1:6" x14ac:dyDescent="0.3">
      <c r="A16" s="3" t="s">
        <v>12</v>
      </c>
      <c r="B16" s="4">
        <v>1113085082.4599991</v>
      </c>
      <c r="C16" s="4">
        <v>727907005.82999992</v>
      </c>
      <c r="D16" s="8">
        <v>140557962.20000008</v>
      </c>
      <c r="E16" s="8">
        <v>222862847.46000004</v>
      </c>
      <c r="F16" s="8">
        <f t="shared" si="0"/>
        <v>2204412897.9499989</v>
      </c>
    </row>
    <row r="17" spans="1:6" x14ac:dyDescent="0.3">
      <c r="A17" s="3" t="s">
        <v>13</v>
      </c>
      <c r="B17" s="4">
        <v>67141750.900000006</v>
      </c>
      <c r="C17" s="4">
        <v>31016950.729999986</v>
      </c>
      <c r="D17" s="8">
        <v>23877588.770000003</v>
      </c>
      <c r="E17" s="8">
        <v>25403851.900000002</v>
      </c>
      <c r="F17" s="8">
        <f t="shared" si="0"/>
        <v>147440142.30000001</v>
      </c>
    </row>
    <row r="18" spans="1:6" x14ac:dyDescent="0.3">
      <c r="A18" s="3" t="s">
        <v>14</v>
      </c>
      <c r="B18" s="4">
        <v>3019897720.5800009</v>
      </c>
      <c r="C18" s="4">
        <v>2757803996.9699974</v>
      </c>
      <c r="D18" s="8">
        <v>2782651274.1999984</v>
      </c>
      <c r="E18" s="8">
        <v>2204544915.1999984</v>
      </c>
      <c r="F18" s="8">
        <f t="shared" si="0"/>
        <v>10764897906.949995</v>
      </c>
    </row>
    <row r="19" spans="1:6" x14ac:dyDescent="0.3">
      <c r="A19" s="3" t="s">
        <v>15</v>
      </c>
      <c r="B19" s="4">
        <v>464520342.63</v>
      </c>
      <c r="C19" s="4">
        <v>723434213.69000006</v>
      </c>
      <c r="D19" s="8">
        <v>696193950.09000015</v>
      </c>
      <c r="E19" s="8">
        <v>779010594.98000014</v>
      </c>
      <c r="F19" s="8">
        <f t="shared" si="0"/>
        <v>2663159101.3900003</v>
      </c>
    </row>
    <row r="20" spans="1:6" x14ac:dyDescent="0.3">
      <c r="A20" s="3" t="s">
        <v>16</v>
      </c>
      <c r="B20" s="4">
        <v>1484270520.1199999</v>
      </c>
      <c r="C20" s="4">
        <v>1402752330.9999998</v>
      </c>
      <c r="D20" s="8">
        <v>1204198836.2899995</v>
      </c>
      <c r="E20" s="8">
        <v>1330462085.0699995</v>
      </c>
      <c r="F20" s="8">
        <f t="shared" si="0"/>
        <v>5421683772.4799986</v>
      </c>
    </row>
    <row r="21" spans="1:6" x14ac:dyDescent="0.3">
      <c r="A21" s="3" t="s">
        <v>17</v>
      </c>
      <c r="B21" s="4">
        <v>11434790253.940001</v>
      </c>
      <c r="C21" s="4">
        <v>14009559418.189999</v>
      </c>
      <c r="D21" s="8">
        <v>11085709374.080004</v>
      </c>
      <c r="E21" s="8">
        <v>11157432428.630003</v>
      </c>
      <c r="F21" s="8">
        <f t="shared" si="0"/>
        <v>47687491474.840004</v>
      </c>
    </row>
    <row r="22" spans="1:6" x14ac:dyDescent="0.3">
      <c r="A22" s="3" t="s">
        <v>18</v>
      </c>
      <c r="B22" s="4">
        <v>21856833713.319992</v>
      </c>
      <c r="C22" s="4">
        <v>25127881668.68998</v>
      </c>
      <c r="D22" s="8">
        <v>22426204653.050011</v>
      </c>
      <c r="E22" s="8">
        <v>23337911738.380013</v>
      </c>
      <c r="F22" s="8">
        <f t="shared" si="0"/>
        <v>92748831773.440002</v>
      </c>
    </row>
    <row r="23" spans="1:6" x14ac:dyDescent="0.3">
      <c r="A23" s="3" t="s">
        <v>19</v>
      </c>
      <c r="B23" s="4">
        <v>1026062042.65</v>
      </c>
      <c r="C23" s="4">
        <v>1418966984.5799997</v>
      </c>
      <c r="D23" s="8">
        <v>3297542145.04</v>
      </c>
      <c r="E23" s="8">
        <v>1356123304.4400001</v>
      </c>
      <c r="F23" s="8">
        <f t="shared" si="0"/>
        <v>7098694476.7099991</v>
      </c>
    </row>
    <row r="24" spans="1:6" x14ac:dyDescent="0.3">
      <c r="A24" s="3" t="s">
        <v>20</v>
      </c>
      <c r="B24" s="4">
        <v>308279031.39999998</v>
      </c>
      <c r="C24" s="4">
        <v>313450951.76999998</v>
      </c>
      <c r="D24" s="8">
        <v>269626006.00999999</v>
      </c>
      <c r="E24" s="8">
        <v>242063387.5099999</v>
      </c>
      <c r="F24" s="8">
        <f t="shared" si="0"/>
        <v>1133419376.6899998</v>
      </c>
    </row>
    <row r="25" spans="1:6" x14ac:dyDescent="0.3">
      <c r="A25" s="3" t="s">
        <v>21</v>
      </c>
      <c r="B25" s="4">
        <v>121610237.74000001</v>
      </c>
      <c r="C25" s="4">
        <v>264758314.41000006</v>
      </c>
      <c r="D25" s="8">
        <v>192644982.08000004</v>
      </c>
      <c r="E25" s="8">
        <v>178476309.60999998</v>
      </c>
      <c r="F25" s="8">
        <f t="shared" si="0"/>
        <v>757489843.84000015</v>
      </c>
    </row>
    <row r="26" spans="1:6" x14ac:dyDescent="0.3">
      <c r="A26" s="3" t="s">
        <v>22</v>
      </c>
      <c r="B26" s="4">
        <v>19378271074.639996</v>
      </c>
      <c r="C26" s="4">
        <v>19937167037.109951</v>
      </c>
      <c r="D26" s="8">
        <v>19574736606.849922</v>
      </c>
      <c r="E26" s="8">
        <v>15674588638.179995</v>
      </c>
      <c r="F26" s="8">
        <f t="shared" si="0"/>
        <v>74564763356.779861</v>
      </c>
    </row>
    <row r="27" spans="1:6" x14ac:dyDescent="0.3">
      <c r="A27" s="3" t="s">
        <v>23</v>
      </c>
      <c r="B27" s="4">
        <v>514148211.14999992</v>
      </c>
      <c r="C27" s="4">
        <v>412600370.96000034</v>
      </c>
      <c r="D27" s="8">
        <v>691089033.6900003</v>
      </c>
      <c r="E27" s="8">
        <v>693047242.40000021</v>
      </c>
      <c r="F27" s="8">
        <f t="shared" si="0"/>
        <v>2310884858.2000008</v>
      </c>
    </row>
    <row r="28" spans="1:6" x14ac:dyDescent="0.3">
      <c r="A28" s="3" t="s">
        <v>24</v>
      </c>
      <c r="B28" s="4">
        <v>314814600.68000001</v>
      </c>
      <c r="C28" s="4">
        <v>370132436.47999996</v>
      </c>
      <c r="D28" s="8">
        <v>369664317.18000001</v>
      </c>
      <c r="E28" s="8">
        <v>375412411.90999991</v>
      </c>
      <c r="F28" s="8">
        <f t="shared" si="0"/>
        <v>1430023766.2499998</v>
      </c>
    </row>
    <row r="29" spans="1:6" x14ac:dyDescent="0.3">
      <c r="A29" s="3" t="s">
        <v>25</v>
      </c>
      <c r="B29" s="4">
        <v>9657703242.8299999</v>
      </c>
      <c r="C29" s="4">
        <v>8699620797.8299713</v>
      </c>
      <c r="D29" s="8">
        <v>8704631311.1699772</v>
      </c>
      <c r="E29" s="8">
        <v>7201698777.7400064</v>
      </c>
      <c r="F29" s="8">
        <f t="shared" si="0"/>
        <v>34263654129.569954</v>
      </c>
    </row>
    <row r="30" spans="1:6" x14ac:dyDescent="0.3">
      <c r="A30" s="3" t="s">
        <v>26</v>
      </c>
      <c r="B30" s="4">
        <v>650938628.34000003</v>
      </c>
      <c r="C30" s="4">
        <v>649991161.1699996</v>
      </c>
      <c r="D30" s="8">
        <v>442244608.28000015</v>
      </c>
      <c r="E30" s="8">
        <v>721130211.66000009</v>
      </c>
      <c r="F30" s="8">
        <f t="shared" si="0"/>
        <v>2464304609.4499998</v>
      </c>
    </row>
    <row r="31" spans="1:6" x14ac:dyDescent="0.3">
      <c r="A31" s="3" t="s">
        <v>27</v>
      </c>
      <c r="B31" s="4">
        <v>150301862.72000003</v>
      </c>
      <c r="C31" s="4">
        <v>235284855.97000003</v>
      </c>
      <c r="D31" s="8">
        <v>140553872.54999998</v>
      </c>
      <c r="E31" s="8">
        <v>147556560.91999999</v>
      </c>
      <c r="F31" s="8">
        <f t="shared" si="0"/>
        <v>673697152.15999997</v>
      </c>
    </row>
    <row r="32" spans="1:6" x14ac:dyDescent="0.3">
      <c r="A32" s="3" t="s">
        <v>28</v>
      </c>
      <c r="B32" s="4">
        <v>3999917334.2799997</v>
      </c>
      <c r="C32" s="4">
        <v>3691005370.2599988</v>
      </c>
      <c r="D32" s="8">
        <v>13646426651.969986</v>
      </c>
      <c r="E32" s="8">
        <v>3627503740.5</v>
      </c>
      <c r="F32" s="8">
        <f t="shared" si="0"/>
        <v>24964853097.009987</v>
      </c>
    </row>
    <row r="33" spans="1:6" x14ac:dyDescent="0.3">
      <c r="A33" s="5" t="s">
        <v>34</v>
      </c>
      <c r="B33" s="6">
        <v>120290581073.04001</v>
      </c>
      <c r="C33" s="6">
        <v>121016058142.21989</v>
      </c>
      <c r="D33" s="6">
        <v>122516526947.74991</v>
      </c>
      <c r="E33" s="6">
        <v>106015859592.05</v>
      </c>
      <c r="F33" s="6">
        <f t="shared" si="0"/>
        <v>469839025755.05975</v>
      </c>
    </row>
    <row r="34" spans="1:6" x14ac:dyDescent="0.3">
      <c r="A34" s="9" t="s">
        <v>33</v>
      </c>
      <c r="B34" s="13">
        <v>31907375220.779999</v>
      </c>
      <c r="C34" s="13">
        <v>34383510957.580002</v>
      </c>
      <c r="D34" s="13">
        <v>27282349829.790001</v>
      </c>
      <c r="E34" s="13">
        <v>26099323021.700001</v>
      </c>
      <c r="F34" s="16">
        <f t="shared" si="0"/>
        <v>119672559029.84999</v>
      </c>
    </row>
    <row r="35" spans="1:6" x14ac:dyDescent="0.3">
      <c r="A35" s="10" t="s">
        <v>32</v>
      </c>
      <c r="B35" s="14">
        <v>44508936571.600006</v>
      </c>
      <c r="C35" s="14">
        <v>35628646365.479996</v>
      </c>
      <c r="D35" s="15">
        <v>42730462653.139999</v>
      </c>
      <c r="E35" s="15">
        <v>47053065955.839996</v>
      </c>
      <c r="F35" s="15">
        <f t="shared" si="0"/>
        <v>169921111546.06</v>
      </c>
    </row>
    <row r="36" spans="1:6" x14ac:dyDescent="0.3">
      <c r="A36" s="11" t="s">
        <v>29</v>
      </c>
      <c r="B36" s="12">
        <f>SUM(B33:B35)</f>
        <v>196706892865.42001</v>
      </c>
      <c r="C36" s="12">
        <f>SUM(C33:C35)</f>
        <v>191028215465.27991</v>
      </c>
      <c r="D36" s="12">
        <f>SUM(D33:D35)</f>
        <v>192529339430.67993</v>
      </c>
      <c r="E36" s="12">
        <f>SUM(E33:E35)</f>
        <v>179168248569.59</v>
      </c>
      <c r="F36" s="17">
        <f>SUM(F33:F35)</f>
        <v>759432696330.96973</v>
      </c>
    </row>
    <row r="37" spans="1:6" x14ac:dyDescent="0.3">
      <c r="A37" s="89"/>
      <c r="B37" s="90"/>
      <c r="C37" s="90"/>
    </row>
    <row r="38" spans="1:6" x14ac:dyDescent="0.3">
      <c r="B38" s="18">
        <f>SUM(B34:B35)</f>
        <v>76416311792.380005</v>
      </c>
      <c r="C38" s="18">
        <f>SUM(C34:C35)</f>
        <v>70012157323.059998</v>
      </c>
      <c r="D38" s="18">
        <f>SUM(D34:D35)</f>
        <v>70012812482.929993</v>
      </c>
      <c r="E38" s="18">
        <f>SUM(E34:E35)</f>
        <v>73152388977.539993</v>
      </c>
      <c r="F38" s="18">
        <f>SUM(F34:F35)</f>
        <v>289593670575.90997</v>
      </c>
    </row>
    <row r="39" spans="1:6" x14ac:dyDescent="0.3">
      <c r="B39" s="6"/>
    </row>
  </sheetData>
  <mergeCells count="1">
    <mergeCell ref="A37:C3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G38"/>
  <sheetViews>
    <sheetView topLeftCell="A22" zoomScale="69" zoomScaleNormal="69" workbookViewId="0">
      <selection activeCell="B42" sqref="B42"/>
    </sheetView>
  </sheetViews>
  <sheetFormatPr defaultColWidth="8.69921875" defaultRowHeight="18.75" x14ac:dyDescent="0.3"/>
  <cols>
    <col min="1" max="1" width="8.69921875" style="7"/>
    <col min="2" max="2" width="37" style="7" bestFit="1" customWidth="1"/>
    <col min="3" max="7" width="18.296875" style="7" bestFit="1" customWidth="1"/>
    <col min="8" max="16384" width="8.69921875" style="7"/>
  </cols>
  <sheetData>
    <row r="3" spans="2:7" x14ac:dyDescent="0.3">
      <c r="B3" s="2"/>
      <c r="C3" s="1" t="s">
        <v>43</v>
      </c>
      <c r="D3" s="1" t="s">
        <v>42</v>
      </c>
      <c r="E3" s="1" t="s">
        <v>41</v>
      </c>
      <c r="F3" s="1" t="s">
        <v>40</v>
      </c>
      <c r="G3" s="1" t="s">
        <v>31</v>
      </c>
    </row>
    <row r="4" spans="2:7" x14ac:dyDescent="0.3">
      <c r="B4" s="2" t="s">
        <v>30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</row>
    <row r="5" spans="2:7" x14ac:dyDescent="0.3">
      <c r="B5" s="3" t="s">
        <v>1</v>
      </c>
      <c r="C5" s="4">
        <v>575596363.88</v>
      </c>
      <c r="D5" s="4">
        <v>574607597.85000014</v>
      </c>
      <c r="E5" s="8">
        <v>333568989.30000013</v>
      </c>
      <c r="F5" s="8">
        <v>268549293.04999995</v>
      </c>
      <c r="G5" s="8">
        <f t="shared" ref="G5:G35" si="0">SUM(C5:F5)</f>
        <v>1752322244.0800002</v>
      </c>
    </row>
    <row r="6" spans="2:7" x14ac:dyDescent="0.3">
      <c r="B6" s="3" t="s">
        <v>2</v>
      </c>
      <c r="C6" s="4">
        <v>353739858.96000028</v>
      </c>
      <c r="D6" s="4">
        <v>263774263.24000007</v>
      </c>
      <c r="E6" s="8">
        <v>356719948.5399999</v>
      </c>
      <c r="F6" s="8">
        <v>687057729.84000003</v>
      </c>
      <c r="G6" s="8">
        <f t="shared" si="0"/>
        <v>1661291800.5800004</v>
      </c>
    </row>
    <row r="7" spans="2:7" x14ac:dyDescent="0.3">
      <c r="B7" s="3" t="s">
        <v>3</v>
      </c>
      <c r="C7" s="4">
        <v>5046306470.2400084</v>
      </c>
      <c r="D7" s="4">
        <v>6229267488.8099995</v>
      </c>
      <c r="E7" s="8">
        <v>6960378570.9600096</v>
      </c>
      <c r="F7" s="8">
        <v>6813474683.1999969</v>
      </c>
      <c r="G7" s="8">
        <f t="shared" si="0"/>
        <v>25049427213.210014</v>
      </c>
    </row>
    <row r="8" spans="2:7" x14ac:dyDescent="0.3">
      <c r="B8" s="3" t="s">
        <v>4</v>
      </c>
      <c r="C8" s="4">
        <v>7099045516.5199976</v>
      </c>
      <c r="D8" s="4">
        <v>9012579857.2000027</v>
      </c>
      <c r="E8" s="8">
        <v>6875395155.6000023</v>
      </c>
      <c r="F8" s="8">
        <v>7256230833.5499992</v>
      </c>
      <c r="G8" s="8">
        <f t="shared" si="0"/>
        <v>30243251362.870003</v>
      </c>
    </row>
    <row r="9" spans="2:7" x14ac:dyDescent="0.3">
      <c r="B9" s="3" t="s">
        <v>5</v>
      </c>
      <c r="C9" s="4">
        <v>1831299991.2899988</v>
      </c>
      <c r="D9" s="4">
        <v>1999626117.4700019</v>
      </c>
      <c r="E9" s="8">
        <v>1864436140.2300005</v>
      </c>
      <c r="F9" s="8">
        <v>2698679897.5899992</v>
      </c>
      <c r="G9" s="8">
        <f t="shared" si="0"/>
        <v>8394042146.5800009</v>
      </c>
    </row>
    <row r="10" spans="2:7" x14ac:dyDescent="0.3">
      <c r="B10" s="3" t="s">
        <v>6</v>
      </c>
      <c r="C10" s="4">
        <v>287569089.13</v>
      </c>
      <c r="D10" s="4">
        <v>353264545.19</v>
      </c>
      <c r="E10" s="8">
        <v>351186358.29999995</v>
      </c>
      <c r="F10" s="8">
        <v>445393311.86000013</v>
      </c>
      <c r="G10" s="8">
        <f t="shared" si="0"/>
        <v>1437413304.48</v>
      </c>
    </row>
    <row r="11" spans="2:7" x14ac:dyDescent="0.3">
      <c r="B11" s="3" t="s">
        <v>7</v>
      </c>
      <c r="C11" s="4">
        <v>13740854019.229954</v>
      </c>
      <c r="D11" s="4">
        <v>13150006523.470013</v>
      </c>
      <c r="E11" s="8">
        <v>10713326578.389971</v>
      </c>
      <c r="F11" s="8">
        <v>12608989712.010004</v>
      </c>
      <c r="G11" s="8">
        <f t="shared" si="0"/>
        <v>50213176833.099937</v>
      </c>
    </row>
    <row r="12" spans="2:7" x14ac:dyDescent="0.3">
      <c r="B12" s="3" t="s">
        <v>8</v>
      </c>
      <c r="C12" s="4">
        <v>855069162.98000002</v>
      </c>
      <c r="D12" s="4">
        <v>999460869.02999997</v>
      </c>
      <c r="E12" s="8">
        <v>1247986041.99</v>
      </c>
      <c r="F12" s="8">
        <v>1023523533.5400002</v>
      </c>
      <c r="G12" s="8">
        <f t="shared" si="0"/>
        <v>4126039607.54</v>
      </c>
    </row>
    <row r="13" spans="2:7" x14ac:dyDescent="0.3">
      <c r="B13" s="3" t="s">
        <v>9</v>
      </c>
      <c r="C13" s="4">
        <v>7728253828.2200012</v>
      </c>
      <c r="D13" s="4">
        <v>10726210419.94998</v>
      </c>
      <c r="E13" s="8">
        <v>5817196768.8200254</v>
      </c>
      <c r="F13" s="8">
        <v>5502592894.3499966</v>
      </c>
      <c r="G13" s="8">
        <f t="shared" si="0"/>
        <v>29774253911.340004</v>
      </c>
    </row>
    <row r="14" spans="2:7" x14ac:dyDescent="0.3">
      <c r="B14" s="3" t="s">
        <v>10</v>
      </c>
      <c r="C14" s="4">
        <v>913621108.35000014</v>
      </c>
      <c r="D14" s="4">
        <v>937692701.17000008</v>
      </c>
      <c r="E14" s="8">
        <v>1076137984.6400001</v>
      </c>
      <c r="F14" s="8">
        <v>1672264153.7699995</v>
      </c>
      <c r="G14" s="8">
        <f t="shared" si="0"/>
        <v>4599715947.9300003</v>
      </c>
    </row>
    <row r="15" spans="2:7" x14ac:dyDescent="0.3">
      <c r="B15" s="3" t="s">
        <v>11</v>
      </c>
      <c r="C15" s="4">
        <v>1232005275.3900001</v>
      </c>
      <c r="D15" s="4">
        <v>1272389972.0399985</v>
      </c>
      <c r="E15" s="8">
        <v>1128715130.7699988</v>
      </c>
      <c r="F15" s="8">
        <v>1306149086.3700004</v>
      </c>
      <c r="G15" s="8">
        <f t="shared" si="0"/>
        <v>4939259464.5699978</v>
      </c>
    </row>
    <row r="16" spans="2:7" x14ac:dyDescent="0.3">
      <c r="B16" s="3" t="s">
        <v>12</v>
      </c>
      <c r="C16" s="4">
        <v>555679666.31000006</v>
      </c>
      <c r="D16" s="4">
        <v>90913129.269999981</v>
      </c>
      <c r="E16" s="8">
        <v>191838016.79000011</v>
      </c>
      <c r="F16" s="8">
        <v>359110678.54000014</v>
      </c>
      <c r="G16" s="8">
        <f t="shared" si="0"/>
        <v>1197541490.9100003</v>
      </c>
    </row>
    <row r="17" spans="2:7" x14ac:dyDescent="0.3">
      <c r="B17" s="3" t="s">
        <v>13</v>
      </c>
      <c r="C17" s="4">
        <v>23307814.850000001</v>
      </c>
      <c r="D17" s="4">
        <v>41292344.780000001</v>
      </c>
      <c r="E17" s="8">
        <v>34987904.920000002</v>
      </c>
      <c r="F17" s="8">
        <v>33454151.549999997</v>
      </c>
      <c r="G17" s="8">
        <f t="shared" si="0"/>
        <v>133042216.10000001</v>
      </c>
    </row>
    <row r="18" spans="2:7" x14ac:dyDescent="0.3">
      <c r="B18" s="3" t="s">
        <v>14</v>
      </c>
      <c r="C18" s="4">
        <v>2724297587.0099983</v>
      </c>
      <c r="D18" s="4">
        <v>3538616817.9299994</v>
      </c>
      <c r="E18" s="8">
        <v>2238701305.3900008</v>
      </c>
      <c r="F18" s="8">
        <v>1925410661.8899987</v>
      </c>
      <c r="G18" s="8">
        <f t="shared" si="0"/>
        <v>10427026372.219997</v>
      </c>
    </row>
    <row r="19" spans="2:7" x14ac:dyDescent="0.3">
      <c r="B19" s="3" t="s">
        <v>15</v>
      </c>
      <c r="C19" s="4">
        <v>737534853.11000013</v>
      </c>
      <c r="D19" s="4">
        <v>482659950.22000009</v>
      </c>
      <c r="E19" s="8">
        <v>446813379.42000002</v>
      </c>
      <c r="F19" s="8">
        <v>454448339.83999985</v>
      </c>
      <c r="G19" s="8">
        <f t="shared" si="0"/>
        <v>2121456522.5900002</v>
      </c>
    </row>
    <row r="20" spans="2:7" x14ac:dyDescent="0.3">
      <c r="B20" s="3" t="s">
        <v>16</v>
      </c>
      <c r="C20" s="4">
        <v>1251647424.5300007</v>
      </c>
      <c r="D20" s="4">
        <v>1915733835.5199995</v>
      </c>
      <c r="E20" s="8">
        <v>1535434628.3800004</v>
      </c>
      <c r="F20" s="8">
        <v>1597958062.5100007</v>
      </c>
      <c r="G20" s="8">
        <f t="shared" si="0"/>
        <v>6300773950.9400005</v>
      </c>
    </row>
    <row r="21" spans="2:7" x14ac:dyDescent="0.3">
      <c r="B21" s="3" t="s">
        <v>17</v>
      </c>
      <c r="C21" s="4">
        <v>12703294961.990002</v>
      </c>
      <c r="D21" s="4">
        <v>9644390166.2399979</v>
      </c>
      <c r="E21" s="8">
        <v>9129318359.2499981</v>
      </c>
      <c r="F21" s="8">
        <v>10634159198.990002</v>
      </c>
      <c r="G21" s="8">
        <f t="shared" si="0"/>
        <v>42111162686.470001</v>
      </c>
    </row>
    <row r="22" spans="2:7" x14ac:dyDescent="0.3">
      <c r="B22" s="3" t="s">
        <v>18</v>
      </c>
      <c r="C22" s="4">
        <v>23499041138.369972</v>
      </c>
      <c r="D22" s="4">
        <v>27223390061.599934</v>
      </c>
      <c r="E22" s="8">
        <v>24290279862.749939</v>
      </c>
      <c r="F22" s="8">
        <v>24452105255.419994</v>
      </c>
      <c r="G22" s="8">
        <f t="shared" si="0"/>
        <v>99464816318.139847</v>
      </c>
    </row>
    <row r="23" spans="2:7" x14ac:dyDescent="0.3">
      <c r="B23" s="3" t="s">
        <v>19</v>
      </c>
      <c r="C23" s="4">
        <v>743554266.82000005</v>
      </c>
      <c r="D23" s="4">
        <v>1163161363.3899999</v>
      </c>
      <c r="E23" s="8">
        <v>1488095185.4200001</v>
      </c>
      <c r="F23" s="8">
        <v>1848603361.4400001</v>
      </c>
      <c r="G23" s="8">
        <f t="shared" si="0"/>
        <v>5243414177.0699997</v>
      </c>
    </row>
    <row r="24" spans="2:7" x14ac:dyDescent="0.3">
      <c r="B24" s="3" t="s">
        <v>20</v>
      </c>
      <c r="C24" s="4">
        <v>421019205.19999993</v>
      </c>
      <c r="D24" s="4">
        <v>301526809.68000007</v>
      </c>
      <c r="E24" s="8">
        <v>313816336.19999999</v>
      </c>
      <c r="F24" s="8">
        <v>887807369.02000022</v>
      </c>
      <c r="G24" s="8">
        <f t="shared" si="0"/>
        <v>1924169720.1000001</v>
      </c>
    </row>
    <row r="25" spans="2:7" x14ac:dyDescent="0.3">
      <c r="B25" s="3" t="s">
        <v>21</v>
      </c>
      <c r="C25" s="4">
        <v>199124418.59999999</v>
      </c>
      <c r="D25" s="4">
        <v>216317508.88999999</v>
      </c>
      <c r="E25" s="8">
        <v>610891682.43000007</v>
      </c>
      <c r="F25" s="8">
        <v>1896051597.5899999</v>
      </c>
      <c r="G25" s="8">
        <f t="shared" si="0"/>
        <v>2922385207.5100002</v>
      </c>
    </row>
    <row r="26" spans="2:7" x14ac:dyDescent="0.3">
      <c r="B26" s="3" t="s">
        <v>22</v>
      </c>
      <c r="C26" s="4">
        <v>21899064109.010002</v>
      </c>
      <c r="D26" s="4">
        <v>20640242307.969994</v>
      </c>
      <c r="E26" s="8">
        <v>19700080562.490005</v>
      </c>
      <c r="F26" s="8">
        <v>18590006634.120022</v>
      </c>
      <c r="G26" s="8">
        <f t="shared" si="0"/>
        <v>80829393613.590027</v>
      </c>
    </row>
    <row r="27" spans="2:7" x14ac:dyDescent="0.3">
      <c r="B27" s="3" t="s">
        <v>23</v>
      </c>
      <c r="C27" s="4">
        <v>787158851.58000064</v>
      </c>
      <c r="D27" s="4">
        <v>801201359.41000044</v>
      </c>
      <c r="E27" s="8">
        <v>751110130.70000052</v>
      </c>
      <c r="F27" s="8">
        <v>601268681.71000016</v>
      </c>
      <c r="G27" s="8">
        <f t="shared" si="0"/>
        <v>2940739023.4000015</v>
      </c>
    </row>
    <row r="28" spans="2:7" x14ac:dyDescent="0.3">
      <c r="B28" s="3" t="s">
        <v>24</v>
      </c>
      <c r="C28" s="4">
        <v>341985236.52999997</v>
      </c>
      <c r="D28" s="4">
        <v>414979510.1400001</v>
      </c>
      <c r="E28" s="8">
        <v>526154336.60999972</v>
      </c>
      <c r="F28" s="8">
        <v>480313962.06999987</v>
      </c>
      <c r="G28" s="8">
        <f t="shared" si="0"/>
        <v>1763433045.3499997</v>
      </c>
    </row>
    <row r="29" spans="2:7" x14ac:dyDescent="0.3">
      <c r="B29" s="3" t="s">
        <v>25</v>
      </c>
      <c r="C29" s="4">
        <v>9275080973.5299606</v>
      </c>
      <c r="D29" s="4">
        <v>8686017526.8699722</v>
      </c>
      <c r="E29" s="8">
        <v>7127740749.6000071</v>
      </c>
      <c r="F29" s="8">
        <v>8802992071.0799828</v>
      </c>
      <c r="G29" s="8">
        <f t="shared" si="0"/>
        <v>33891831321.079922</v>
      </c>
    </row>
    <row r="30" spans="2:7" x14ac:dyDescent="0.3">
      <c r="B30" s="3" t="s">
        <v>26</v>
      </c>
      <c r="C30" s="4">
        <v>913348895.25</v>
      </c>
      <c r="D30" s="4">
        <v>719299144.04999983</v>
      </c>
      <c r="E30" s="8">
        <v>591975481.13999999</v>
      </c>
      <c r="F30" s="8">
        <v>701472405.61000037</v>
      </c>
      <c r="G30" s="8">
        <f t="shared" si="0"/>
        <v>2926095926.0500002</v>
      </c>
    </row>
    <row r="31" spans="2:7" x14ac:dyDescent="0.3">
      <c r="B31" s="3" t="s">
        <v>27</v>
      </c>
      <c r="C31" s="4">
        <v>219869275.12000006</v>
      </c>
      <c r="D31" s="4">
        <v>334969697.75</v>
      </c>
      <c r="E31" s="8">
        <v>187449801.57999989</v>
      </c>
      <c r="F31" s="8">
        <v>230065128.34000003</v>
      </c>
      <c r="G31" s="8">
        <f t="shared" si="0"/>
        <v>972353902.79000008</v>
      </c>
    </row>
    <row r="32" spans="2:7" x14ac:dyDescent="0.3">
      <c r="B32" s="3" t="s">
        <v>28</v>
      </c>
      <c r="C32" s="4">
        <v>3917169596.9000025</v>
      </c>
      <c r="D32" s="4">
        <v>4328135311.6800013</v>
      </c>
      <c r="E32" s="8">
        <v>4365454796.619997</v>
      </c>
      <c r="F32" s="8">
        <v>4045786330.0700026</v>
      </c>
      <c r="G32" s="8">
        <f t="shared" si="0"/>
        <v>16656546035.270004</v>
      </c>
    </row>
    <row r="33" spans="2:7" x14ac:dyDescent="0.3">
      <c r="B33" s="5" t="s">
        <v>34</v>
      </c>
      <c r="C33" s="6">
        <v>119875538958.89989</v>
      </c>
      <c r="D33" s="6">
        <v>126061727200.80991</v>
      </c>
      <c r="E33" s="6">
        <v>110255190187.22993</v>
      </c>
      <c r="F33" s="6">
        <v>117823919018.92003</v>
      </c>
      <c r="G33" s="6">
        <f t="shared" si="0"/>
        <v>474016375365.85974</v>
      </c>
    </row>
    <row r="34" spans="2:7" x14ac:dyDescent="0.3">
      <c r="B34" s="9" t="s">
        <v>33</v>
      </c>
      <c r="C34" s="13">
        <v>28114663825.480003</v>
      </c>
      <c r="D34" s="13">
        <v>25431456156.639999</v>
      </c>
      <c r="E34" s="13">
        <v>32425639404.350002</v>
      </c>
      <c r="F34" s="13">
        <v>39661280151.449997</v>
      </c>
      <c r="G34" s="16">
        <f t="shared" si="0"/>
        <v>125633039537.92</v>
      </c>
    </row>
    <row r="35" spans="2:7" x14ac:dyDescent="0.3">
      <c r="B35" s="10" t="s">
        <v>32</v>
      </c>
      <c r="C35" s="14">
        <v>38437973170.350006</v>
      </c>
      <c r="D35" s="14">
        <v>35534936339.800003</v>
      </c>
      <c r="E35" s="15">
        <v>54014351037.720001</v>
      </c>
      <c r="F35" s="15">
        <v>49868020680.220001</v>
      </c>
      <c r="G35" s="15">
        <f t="shared" si="0"/>
        <v>177855281228.09003</v>
      </c>
    </row>
    <row r="36" spans="2:7" x14ac:dyDescent="0.3">
      <c r="B36" s="11" t="s">
        <v>29</v>
      </c>
      <c r="C36" s="12">
        <f>SUM(C33:C35)</f>
        <v>186428175954.72989</v>
      </c>
      <c r="D36" s="12">
        <f>SUM(D33:D35)</f>
        <v>187028119697.24988</v>
      </c>
      <c r="E36" s="12">
        <f>SUM(E33:E35)</f>
        <v>196695180629.29993</v>
      </c>
      <c r="F36" s="12">
        <f>SUM(F33:F35)</f>
        <v>207353219850.59003</v>
      </c>
      <c r="G36" s="17">
        <f>SUM(G33:G35)</f>
        <v>777504696131.86987</v>
      </c>
    </row>
    <row r="37" spans="2:7" x14ac:dyDescent="0.3">
      <c r="B37" s="89"/>
      <c r="C37" s="90"/>
      <c r="D37" s="90"/>
    </row>
    <row r="38" spans="2:7" x14ac:dyDescent="0.3">
      <c r="C38" s="18">
        <f>SUM(C34:C35)</f>
        <v>66552636995.830009</v>
      </c>
      <c r="D38" s="18">
        <f>SUM(D34:D35)</f>
        <v>60966392496.440002</v>
      </c>
      <c r="E38" s="18">
        <f>SUM(E34:E35)</f>
        <v>86439990442.070007</v>
      </c>
      <c r="F38" s="18">
        <f>SUM(F34:F35)</f>
        <v>89529300831.669998</v>
      </c>
      <c r="G38" s="18">
        <f>SUM(G34:G35)</f>
        <v>303488320766.01001</v>
      </c>
    </row>
  </sheetData>
  <mergeCells count="1">
    <mergeCell ref="B37:D3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I42"/>
  <sheetViews>
    <sheetView topLeftCell="A24" zoomScale="70" zoomScaleNormal="70" workbookViewId="0">
      <selection activeCell="C38" sqref="C38:G38"/>
    </sheetView>
  </sheetViews>
  <sheetFormatPr defaultRowHeight="18.75" x14ac:dyDescent="0.3"/>
  <cols>
    <col min="1" max="1" width="8.796875" style="7"/>
    <col min="2" max="2" width="37" bestFit="1" customWidth="1"/>
    <col min="3" max="5" width="18.296875" bestFit="1" customWidth="1"/>
    <col min="6" max="6" width="18.09765625" bestFit="1" customWidth="1"/>
    <col min="7" max="7" width="18.296875" bestFit="1" customWidth="1"/>
    <col min="8" max="11" width="16" bestFit="1" customWidth="1"/>
  </cols>
  <sheetData>
    <row r="3" spans="2:9" x14ac:dyDescent="0.3">
      <c r="B3" s="2"/>
      <c r="C3" s="1" t="s">
        <v>35</v>
      </c>
      <c r="D3" s="1" t="s">
        <v>36</v>
      </c>
      <c r="E3" s="1" t="s">
        <v>37</v>
      </c>
      <c r="F3" s="1" t="s">
        <v>38</v>
      </c>
      <c r="G3" s="1" t="s">
        <v>31</v>
      </c>
    </row>
    <row r="4" spans="2:9" x14ac:dyDescent="0.3">
      <c r="B4" s="2" t="s">
        <v>30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</row>
    <row r="5" spans="2:9" x14ac:dyDescent="0.3">
      <c r="B5" s="3" t="s">
        <v>1</v>
      </c>
      <c r="C5" s="4">
        <v>554910191.58999979</v>
      </c>
      <c r="D5" s="4">
        <v>497210854.9199999</v>
      </c>
      <c r="E5" s="8">
        <v>508007319.53000009</v>
      </c>
      <c r="F5" s="8">
        <v>313531651.30000001</v>
      </c>
      <c r="G5" s="8">
        <f>SUM(C5:F5)</f>
        <v>1873660017.3399999</v>
      </c>
      <c r="I5" s="18"/>
    </row>
    <row r="6" spans="2:9" x14ac:dyDescent="0.3">
      <c r="B6" s="3" t="s">
        <v>2</v>
      </c>
      <c r="C6" s="4">
        <v>433374487.80999994</v>
      </c>
      <c r="D6" s="4">
        <v>503267484.76000005</v>
      </c>
      <c r="E6" s="8">
        <v>435364692.26999992</v>
      </c>
      <c r="F6" s="8">
        <v>382359105.39000005</v>
      </c>
      <c r="G6" s="8">
        <f t="shared" ref="G6:G32" si="0">SUM(C6:F6)</f>
        <v>1754365770.23</v>
      </c>
    </row>
    <row r="7" spans="2:9" x14ac:dyDescent="0.3">
      <c r="B7" s="3" t="s">
        <v>3</v>
      </c>
      <c r="C7" s="4">
        <v>7174111312.7400017</v>
      </c>
      <c r="D7" s="4">
        <v>5672146884.4200068</v>
      </c>
      <c r="E7" s="8">
        <v>3693953125.8900013</v>
      </c>
      <c r="F7" s="8">
        <v>4216376801.1199975</v>
      </c>
      <c r="G7" s="8">
        <f t="shared" si="0"/>
        <v>20756588124.170006</v>
      </c>
    </row>
    <row r="8" spans="2:9" x14ac:dyDescent="0.3">
      <c r="B8" s="3" t="s">
        <v>4</v>
      </c>
      <c r="C8" s="4">
        <v>9189599854.1400032</v>
      </c>
      <c r="D8" s="4">
        <v>10071784787.750002</v>
      </c>
      <c r="E8" s="8">
        <v>7756396491.8099995</v>
      </c>
      <c r="F8" s="8">
        <v>8691522373.4100018</v>
      </c>
      <c r="G8" s="8">
        <f t="shared" si="0"/>
        <v>35709303507.110008</v>
      </c>
    </row>
    <row r="9" spans="2:9" x14ac:dyDescent="0.3">
      <c r="B9" s="3" t="s">
        <v>5</v>
      </c>
      <c r="C9" s="4">
        <v>2750900474.0400014</v>
      </c>
      <c r="D9" s="4">
        <v>2073255010.5800009</v>
      </c>
      <c r="E9" s="8">
        <v>3209037195.8699975</v>
      </c>
      <c r="F9" s="8">
        <v>5245412072.8899984</v>
      </c>
      <c r="G9" s="8">
        <f t="shared" si="0"/>
        <v>13278604753.379997</v>
      </c>
    </row>
    <row r="10" spans="2:9" x14ac:dyDescent="0.3">
      <c r="B10" s="3" t="s">
        <v>6</v>
      </c>
      <c r="C10" s="4">
        <v>390428944.03999996</v>
      </c>
      <c r="D10" s="4">
        <v>478992730.52999997</v>
      </c>
      <c r="E10" s="8">
        <v>349294807.32000011</v>
      </c>
      <c r="F10" s="8">
        <v>281290151.83999997</v>
      </c>
      <c r="G10" s="8">
        <f t="shared" si="0"/>
        <v>1500006633.73</v>
      </c>
    </row>
    <row r="11" spans="2:9" x14ac:dyDescent="0.3">
      <c r="B11" s="3" t="s">
        <v>7</v>
      </c>
      <c r="C11" s="4">
        <v>12898693467.979986</v>
      </c>
      <c r="D11" s="4">
        <v>12484431606.799976</v>
      </c>
      <c r="E11" s="8">
        <v>11246475074.519999</v>
      </c>
      <c r="F11" s="8">
        <v>12874156458.409996</v>
      </c>
      <c r="G11" s="8">
        <f t="shared" si="0"/>
        <v>49503756607.709953</v>
      </c>
    </row>
    <row r="12" spans="2:9" x14ac:dyDescent="0.3">
      <c r="B12" s="3" t="s">
        <v>8</v>
      </c>
      <c r="C12" s="4">
        <v>1004741944.8000001</v>
      </c>
      <c r="D12" s="4">
        <v>1175584362.5300002</v>
      </c>
      <c r="E12" s="8">
        <v>1724223662.6799998</v>
      </c>
      <c r="F12" s="8">
        <v>1396206074.0299997</v>
      </c>
      <c r="G12" s="8">
        <f t="shared" si="0"/>
        <v>5300756044.04</v>
      </c>
    </row>
    <row r="13" spans="2:9" x14ac:dyDescent="0.3">
      <c r="B13" s="3" t="s">
        <v>9</v>
      </c>
      <c r="C13" s="4">
        <v>5714979193.0499992</v>
      </c>
      <c r="D13" s="4">
        <v>7354784112.51999</v>
      </c>
      <c r="E13" s="8">
        <v>3927169358.1099963</v>
      </c>
      <c r="F13" s="8">
        <v>3442890131.5300016</v>
      </c>
      <c r="G13" s="8">
        <f t="shared" si="0"/>
        <v>20439822795.209988</v>
      </c>
    </row>
    <row r="14" spans="2:9" x14ac:dyDescent="0.3">
      <c r="B14" s="3" t="s">
        <v>10</v>
      </c>
      <c r="C14" s="4">
        <v>1284826591.3399997</v>
      </c>
      <c r="D14" s="4">
        <v>1446164953.1499996</v>
      </c>
      <c r="E14" s="8">
        <v>1378099592.7399998</v>
      </c>
      <c r="F14" s="8">
        <v>1362825490.8799996</v>
      </c>
      <c r="G14" s="8">
        <f t="shared" si="0"/>
        <v>5471916628.1099987</v>
      </c>
    </row>
    <row r="15" spans="2:9" x14ac:dyDescent="0.3">
      <c r="B15" s="3" t="s">
        <v>11</v>
      </c>
      <c r="C15" s="4">
        <v>1323278166.23</v>
      </c>
      <c r="D15" s="4">
        <v>1249571556.9699991</v>
      </c>
      <c r="E15" s="8">
        <v>1205521783.8600004</v>
      </c>
      <c r="F15" s="8">
        <v>1185813123.3900008</v>
      </c>
      <c r="G15" s="8">
        <f t="shared" si="0"/>
        <v>4964184630.4500008</v>
      </c>
    </row>
    <row r="16" spans="2:9" x14ac:dyDescent="0.3">
      <c r="B16" s="3" t="s">
        <v>12</v>
      </c>
      <c r="C16" s="4">
        <v>99840894.270000085</v>
      </c>
      <c r="D16" s="4">
        <v>154716564.12000006</v>
      </c>
      <c r="E16" s="8">
        <v>184416548.59999996</v>
      </c>
      <c r="F16" s="8">
        <v>201144856.52999985</v>
      </c>
      <c r="G16" s="8">
        <f t="shared" si="0"/>
        <v>640118863.51999998</v>
      </c>
    </row>
    <row r="17" spans="2:7" x14ac:dyDescent="0.3">
      <c r="B17" s="3" t="s">
        <v>13</v>
      </c>
      <c r="C17" s="4">
        <v>35069437.900000006</v>
      </c>
      <c r="D17" s="4">
        <v>34185750.799999997</v>
      </c>
      <c r="E17" s="8">
        <v>33696152.719999999</v>
      </c>
      <c r="F17" s="8">
        <v>32517506.07</v>
      </c>
      <c r="G17" s="8">
        <f t="shared" si="0"/>
        <v>135468847.49000001</v>
      </c>
    </row>
    <row r="18" spans="2:7" x14ac:dyDescent="0.3">
      <c r="B18" s="3" t="s">
        <v>14</v>
      </c>
      <c r="C18" s="4">
        <v>2201545351.940001</v>
      </c>
      <c r="D18" s="4">
        <v>3216773708.4600019</v>
      </c>
      <c r="E18" s="8">
        <v>1747151996.9499998</v>
      </c>
      <c r="F18" s="8">
        <v>2615745659.5900044</v>
      </c>
      <c r="G18" s="8">
        <f t="shared" si="0"/>
        <v>9781216716.9400082</v>
      </c>
    </row>
    <row r="19" spans="2:7" x14ac:dyDescent="0.3">
      <c r="B19" s="3" t="s">
        <v>15</v>
      </c>
      <c r="C19" s="4">
        <v>508284070.45999998</v>
      </c>
      <c r="D19" s="4">
        <v>516442304.82999992</v>
      </c>
      <c r="E19" s="8">
        <v>410607270.77999985</v>
      </c>
      <c r="F19" s="8">
        <v>835883735.52000022</v>
      </c>
      <c r="G19" s="8">
        <f t="shared" si="0"/>
        <v>2271217381.5900002</v>
      </c>
    </row>
    <row r="20" spans="2:7" x14ac:dyDescent="0.3">
      <c r="B20" s="3" t="s">
        <v>16</v>
      </c>
      <c r="C20" s="4">
        <v>1668429575.3499985</v>
      </c>
      <c r="D20" s="4">
        <v>2032477580.3099997</v>
      </c>
      <c r="E20" s="8">
        <v>1306702534.1300001</v>
      </c>
      <c r="F20" s="8">
        <v>1424777031.23</v>
      </c>
      <c r="G20" s="8">
        <f t="shared" si="0"/>
        <v>6432386721.0199986</v>
      </c>
    </row>
    <row r="21" spans="2:7" x14ac:dyDescent="0.3">
      <c r="B21" s="3" t="s">
        <v>17</v>
      </c>
      <c r="C21" s="4">
        <v>9925983704.7299995</v>
      </c>
      <c r="D21" s="4">
        <v>14939517586.540009</v>
      </c>
      <c r="E21" s="8">
        <v>12092366685.99</v>
      </c>
      <c r="F21" s="8">
        <v>8173175993.5100002</v>
      </c>
      <c r="G21" s="8">
        <f t="shared" si="0"/>
        <v>45131043970.770012</v>
      </c>
    </row>
    <row r="22" spans="2:7" x14ac:dyDescent="0.3">
      <c r="B22" s="3" t="s">
        <v>18</v>
      </c>
      <c r="C22" s="4">
        <v>28728050117.599976</v>
      </c>
      <c r="D22" s="4">
        <v>33692784816.210007</v>
      </c>
      <c r="E22" s="8">
        <v>28983557851.620056</v>
      </c>
      <c r="F22" s="8">
        <v>28196975390.799995</v>
      </c>
      <c r="G22" s="8">
        <f t="shared" si="0"/>
        <v>119601368176.23004</v>
      </c>
    </row>
    <row r="23" spans="2:7" x14ac:dyDescent="0.3">
      <c r="B23" s="3" t="s">
        <v>19</v>
      </c>
      <c r="C23" s="4">
        <v>1494627192.8399997</v>
      </c>
      <c r="D23" s="4">
        <v>1360011801.3999999</v>
      </c>
      <c r="E23" s="8">
        <v>1061988591.4400001</v>
      </c>
      <c r="F23" s="8">
        <v>955617217.26000011</v>
      </c>
      <c r="G23" s="8">
        <f t="shared" si="0"/>
        <v>4872244802.9399996</v>
      </c>
    </row>
    <row r="24" spans="2:7" x14ac:dyDescent="0.3">
      <c r="B24" s="3" t="s">
        <v>20</v>
      </c>
      <c r="C24" s="4">
        <v>272132003.93999994</v>
      </c>
      <c r="D24" s="4">
        <v>194261311.94999996</v>
      </c>
      <c r="E24" s="8">
        <v>193781835.05000007</v>
      </c>
      <c r="F24" s="8">
        <v>177197061.94999999</v>
      </c>
      <c r="G24" s="8">
        <f t="shared" si="0"/>
        <v>837372212.88999987</v>
      </c>
    </row>
    <row r="25" spans="2:7" x14ac:dyDescent="0.3">
      <c r="B25" s="3" t="s">
        <v>21</v>
      </c>
      <c r="C25" s="4">
        <v>979949034.41999996</v>
      </c>
      <c r="D25" s="4">
        <v>1245584586.0299997</v>
      </c>
      <c r="E25" s="8">
        <v>1707454741.6199999</v>
      </c>
      <c r="F25" s="8">
        <v>1971215079.3799999</v>
      </c>
      <c r="G25" s="8">
        <f t="shared" si="0"/>
        <v>5904203441.4499998</v>
      </c>
    </row>
    <row r="26" spans="2:7" x14ac:dyDescent="0.3">
      <c r="B26" s="3" t="s">
        <v>22</v>
      </c>
      <c r="C26" s="4">
        <v>20817280804.479958</v>
      </c>
      <c r="D26" s="4">
        <v>21637588452.190014</v>
      </c>
      <c r="E26" s="8">
        <v>22731878147.989979</v>
      </c>
      <c r="F26" s="8">
        <v>22336454324.240074</v>
      </c>
      <c r="G26" s="8">
        <f t="shared" si="0"/>
        <v>87523201728.900024</v>
      </c>
    </row>
    <row r="27" spans="2:7" x14ac:dyDescent="0.3">
      <c r="B27" s="3" t="s">
        <v>23</v>
      </c>
      <c r="C27" s="4">
        <v>750215100.35999882</v>
      </c>
      <c r="D27" s="4">
        <v>709943151.61000061</v>
      </c>
      <c r="E27" s="8">
        <v>821374100.51999998</v>
      </c>
      <c r="F27" s="8">
        <v>788350569.62000024</v>
      </c>
      <c r="G27" s="8">
        <f t="shared" si="0"/>
        <v>3069882922.1099997</v>
      </c>
    </row>
    <row r="28" spans="2:7" x14ac:dyDescent="0.3">
      <c r="B28" s="3" t="s">
        <v>24</v>
      </c>
      <c r="C28" s="4">
        <v>872038220.8099997</v>
      </c>
      <c r="D28" s="4">
        <v>614520462.49000001</v>
      </c>
      <c r="E28" s="8">
        <v>529163630.53999996</v>
      </c>
      <c r="F28" s="8">
        <v>507826364.25</v>
      </c>
      <c r="G28" s="8">
        <f t="shared" si="0"/>
        <v>2523548678.0899997</v>
      </c>
    </row>
    <row r="29" spans="2:7" x14ac:dyDescent="0.3">
      <c r="B29" s="3" t="s">
        <v>25</v>
      </c>
      <c r="C29" s="4">
        <v>11211488882.339996</v>
      </c>
      <c r="D29" s="4">
        <v>8741330518.2100201</v>
      </c>
      <c r="E29" s="8">
        <v>11424634245.899998</v>
      </c>
      <c r="F29" s="8">
        <v>9507607274.7399521</v>
      </c>
      <c r="G29" s="8">
        <f t="shared" si="0"/>
        <v>40885060921.189972</v>
      </c>
    </row>
    <row r="30" spans="2:7" x14ac:dyDescent="0.3">
      <c r="B30" s="3" t="s">
        <v>26</v>
      </c>
      <c r="C30" s="4">
        <v>776123116.54999936</v>
      </c>
      <c r="D30" s="4">
        <v>794722942.18000042</v>
      </c>
      <c r="E30" s="8">
        <v>1134242721.0199995</v>
      </c>
      <c r="F30" s="8">
        <v>1003235851.3700008</v>
      </c>
      <c r="G30" s="8">
        <f t="shared" si="0"/>
        <v>3708324631.1199999</v>
      </c>
    </row>
    <row r="31" spans="2:7" x14ac:dyDescent="0.3">
      <c r="B31" s="3" t="s">
        <v>27</v>
      </c>
      <c r="C31" s="4">
        <v>230892760.90000004</v>
      </c>
      <c r="D31" s="4">
        <v>279731988.30999994</v>
      </c>
      <c r="E31" s="8">
        <v>216544311.84</v>
      </c>
      <c r="F31" s="8">
        <v>242276106.05000007</v>
      </c>
      <c r="G31" s="8">
        <f t="shared" si="0"/>
        <v>969445167.10000002</v>
      </c>
    </row>
    <row r="32" spans="2:7" x14ac:dyDescent="0.3">
      <c r="B32" s="3" t="s">
        <v>28</v>
      </c>
      <c r="C32" s="4">
        <v>3350672582.6200004</v>
      </c>
      <c r="D32" s="4">
        <v>4615205252.1900034</v>
      </c>
      <c r="E32" s="8">
        <v>5117607203.7600021</v>
      </c>
      <c r="F32" s="8">
        <v>2728146044.6000028</v>
      </c>
      <c r="G32" s="8">
        <f t="shared" si="0"/>
        <v>15811631083.170008</v>
      </c>
    </row>
    <row r="33" spans="2:7" x14ac:dyDescent="0.3">
      <c r="B33" s="5" t="s">
        <v>34</v>
      </c>
      <c r="C33" s="6">
        <v>126642467479.26993</v>
      </c>
      <c r="D33" s="6">
        <v>137786993122.76004</v>
      </c>
      <c r="E33" s="6">
        <v>125130711675.07001</v>
      </c>
      <c r="F33" s="6">
        <v>121090529500.89999</v>
      </c>
      <c r="G33" s="6">
        <f>SUM(C33:F33)</f>
        <v>510650701778</v>
      </c>
    </row>
    <row r="34" spans="2:7" x14ac:dyDescent="0.3">
      <c r="B34" s="9" t="s">
        <v>33</v>
      </c>
      <c r="C34" s="13">
        <v>48329387384.600067</v>
      </c>
      <c r="D34" s="13">
        <v>59831637036.789948</v>
      </c>
      <c r="E34" s="13">
        <v>72097514925.340012</v>
      </c>
      <c r="F34" s="13">
        <v>79438699644.850006</v>
      </c>
      <c r="G34" s="16">
        <f>SUM(C34:F34)</f>
        <v>259697238991.58005</v>
      </c>
    </row>
    <row r="35" spans="2:7" x14ac:dyDescent="0.3">
      <c r="B35" s="10" t="s">
        <v>32</v>
      </c>
      <c r="C35" s="14">
        <v>46408606653.470001</v>
      </c>
      <c r="D35" s="14">
        <v>48684692311.410004</v>
      </c>
      <c r="E35" s="15">
        <v>53332462461.919998</v>
      </c>
      <c r="F35" s="15">
        <v>53574705332.839996</v>
      </c>
      <c r="G35" s="15">
        <f>SUM(C35:F35)</f>
        <v>202000466759.63998</v>
      </c>
    </row>
    <row r="36" spans="2:7" x14ac:dyDescent="0.3">
      <c r="B36" s="11" t="s">
        <v>29</v>
      </c>
      <c r="C36" s="12">
        <v>221380461517.34</v>
      </c>
      <c r="D36" s="12">
        <v>246303322470.95999</v>
      </c>
      <c r="E36" s="12">
        <v>250560689062.32999</v>
      </c>
      <c r="F36" s="12">
        <f>SUM(F33:F35)</f>
        <v>254103934478.59</v>
      </c>
      <c r="G36" s="17">
        <f>SUM(G33:G35)</f>
        <v>972348407529.22009</v>
      </c>
    </row>
    <row r="37" spans="2:7" x14ac:dyDescent="0.3">
      <c r="B37" s="91"/>
      <c r="C37" s="92"/>
      <c r="D37" s="92"/>
      <c r="F37" s="18"/>
      <c r="G37" s="18"/>
    </row>
    <row r="38" spans="2:7" x14ac:dyDescent="0.3">
      <c r="C38" s="18">
        <f>SUM(C34:C35)</f>
        <v>94737994038.070068</v>
      </c>
      <c r="D38" s="18">
        <f>SUM(D34:D35)</f>
        <v>108516329348.19995</v>
      </c>
      <c r="E38" s="18">
        <f>SUM(E34:E35)</f>
        <v>125429977387.26001</v>
      </c>
      <c r="F38" s="18">
        <f>SUM(F34:F35)</f>
        <v>133013404977.69</v>
      </c>
      <c r="G38" s="18">
        <f>SUM(G34:G35)</f>
        <v>461697705751.22003</v>
      </c>
    </row>
    <row r="39" spans="2:7" x14ac:dyDescent="0.3">
      <c r="C39" s="18"/>
      <c r="D39" s="18"/>
      <c r="E39" s="18"/>
      <c r="F39" s="18"/>
      <c r="G39" s="18"/>
    </row>
    <row r="40" spans="2:7" x14ac:dyDescent="0.3">
      <c r="D40" s="19"/>
      <c r="E40" s="19"/>
      <c r="F40" s="20"/>
    </row>
    <row r="41" spans="2:7" x14ac:dyDescent="0.3">
      <c r="F41" s="21"/>
    </row>
    <row r="42" spans="2:7" x14ac:dyDescent="0.3">
      <c r="E42" s="20"/>
    </row>
  </sheetData>
  <mergeCells count="1">
    <mergeCell ref="B37:D37"/>
  </mergeCells>
  <pageMargins left="0.7" right="0.7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Vat sectoral q1-q4 2021</vt:lpstr>
      <vt:lpstr>VAT Sectoral  Q1 - Q4, 2020</vt:lpstr>
      <vt:lpstr>vat SECTORAL q1-q4 2019</vt:lpstr>
      <vt:lpstr>VAT Sectoral Q1-Q4 2018</vt:lpstr>
      <vt:lpstr>Vat sectorial q1-q4 2013</vt:lpstr>
      <vt:lpstr>Vat sectorial q1-q4 2014</vt:lpstr>
      <vt:lpstr>VAT Sectoral  Q1-Q4, 2015</vt:lpstr>
      <vt:lpstr>VAT Sectoral  Q1-Q4, 2016</vt:lpstr>
      <vt:lpstr>VAT Sectoral  Q1-Q4, 2017</vt:lpstr>
      <vt:lpstr>'VAT Sectoral  Q1 - Q4, 2020'!Print_Area</vt:lpstr>
      <vt:lpstr>'VAT Sectoral  Q1-Q4, 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Tamadi A. Mala</dc:creator>
  <cp:lastModifiedBy>Yemi Kale</cp:lastModifiedBy>
  <cp:lastPrinted>2018-01-18T09:01:26Z</cp:lastPrinted>
  <dcterms:created xsi:type="dcterms:W3CDTF">2016-03-02T09:11:47Z</dcterms:created>
  <dcterms:modified xsi:type="dcterms:W3CDTF">2021-05-06T13:46:55Z</dcterms:modified>
</cp:coreProperties>
</file>